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40" windowHeight="11160" firstSheet="9" activeTab="15"/>
  </bookViews>
  <sheets>
    <sheet name="April 19" sheetId="13" r:id="rId1"/>
    <sheet name="June" sheetId="2" r:id="rId2"/>
    <sheet name="July" sheetId="1" r:id="rId3"/>
    <sheet name="August" sheetId="6" r:id="rId4"/>
    <sheet name="September" sheetId="4" r:id="rId5"/>
    <sheet name="October" sheetId="5" r:id="rId6"/>
    <sheet name="January" sheetId="9" r:id="rId7"/>
    <sheet name="November" sheetId="7" r:id="rId8"/>
    <sheet name="December" sheetId="8" r:id="rId9"/>
    <sheet name="February" sheetId="10" r:id="rId10"/>
    <sheet name="March" sheetId="11" r:id="rId11"/>
    <sheet name="April" sheetId="12" r:id="rId12"/>
    <sheet name="May" sheetId="14" r:id="rId13"/>
    <sheet name="June 20" sheetId="15" r:id="rId14"/>
    <sheet name="July 20" sheetId="17" r:id="rId15"/>
    <sheet name="Aug 20" sheetId="18" r:id="rId16"/>
  </sheets>
  <definedNames>
    <definedName name="August">August!$A$1:$L$59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9" i="18" l="1"/>
  <c r="E89" i="18"/>
  <c r="B89" i="18"/>
  <c r="J103" i="18" l="1"/>
  <c r="G103" i="18"/>
  <c r="E103" i="18"/>
  <c r="B94" i="18" s="1"/>
  <c r="I37" i="18"/>
  <c r="H37" i="18"/>
  <c r="G37" i="18"/>
  <c r="F37" i="18"/>
  <c r="E37" i="18"/>
  <c r="D37" i="18"/>
  <c r="C37" i="18"/>
  <c r="B37" i="18"/>
  <c r="J36" i="18"/>
  <c r="J35" i="18"/>
  <c r="J34" i="18"/>
  <c r="J33" i="18"/>
  <c r="J32" i="18"/>
  <c r="J31" i="18"/>
  <c r="J30" i="18"/>
  <c r="J77" i="18"/>
  <c r="B92" i="18" s="1"/>
  <c r="C25" i="18"/>
  <c r="B95" i="18" s="1"/>
  <c r="B25" i="18"/>
  <c r="D24" i="18"/>
  <c r="D23" i="18"/>
  <c r="D22" i="18"/>
  <c r="D21" i="18"/>
  <c r="D20" i="18"/>
  <c r="D19" i="18"/>
  <c r="D18" i="18"/>
  <c r="D17" i="18"/>
  <c r="D16" i="18"/>
  <c r="B11" i="18"/>
  <c r="B91" i="18" s="1"/>
  <c r="J37" i="18" l="1"/>
  <c r="B99" i="18"/>
  <c r="D25" i="18"/>
  <c r="B98" i="18" s="1"/>
  <c r="B11" i="17"/>
  <c r="D16" i="17"/>
  <c r="D17" i="17"/>
  <c r="D18" i="17"/>
  <c r="D19" i="17"/>
  <c r="D20" i="17"/>
  <c r="D21" i="17"/>
  <c r="D22" i="17"/>
  <c r="D23" i="17"/>
  <c r="D24" i="17"/>
  <c r="B25" i="17"/>
  <c r="C25" i="17"/>
  <c r="D25" i="17" s="1"/>
  <c r="B84" i="17" s="1"/>
  <c r="J35" i="17"/>
  <c r="J39" i="17"/>
  <c r="J46" i="17" s="1"/>
  <c r="J40" i="17"/>
  <c r="J41" i="17"/>
  <c r="J42" i="17"/>
  <c r="J43" i="17"/>
  <c r="J44" i="17"/>
  <c r="J45" i="17"/>
  <c r="B46" i="17"/>
  <c r="C46" i="17"/>
  <c r="D46" i="17"/>
  <c r="E46" i="17"/>
  <c r="F46" i="17"/>
  <c r="G46" i="17"/>
  <c r="H46" i="17"/>
  <c r="I46" i="17"/>
  <c r="B77" i="17"/>
  <c r="B78" i="17"/>
  <c r="B85" i="17"/>
  <c r="F89" i="17"/>
  <c r="B80" i="17" s="1"/>
  <c r="H89" i="17"/>
  <c r="K89" i="17"/>
  <c r="B81" i="17" l="1"/>
  <c r="D30" i="1"/>
  <c r="C30" i="1"/>
  <c r="B30" i="1"/>
  <c r="K78" i="15" l="1"/>
  <c r="H78" i="15"/>
  <c r="F78" i="15"/>
  <c r="B69" i="15" s="1"/>
  <c r="I46" i="15"/>
  <c r="H46" i="15"/>
  <c r="G46" i="15"/>
  <c r="F46" i="15"/>
  <c r="E46" i="15"/>
  <c r="D46" i="15"/>
  <c r="C46" i="15"/>
  <c r="B46" i="15"/>
  <c r="J45" i="15"/>
  <c r="J44" i="15"/>
  <c r="J43" i="15"/>
  <c r="J42" i="15"/>
  <c r="J41" i="15"/>
  <c r="J40" i="15"/>
  <c r="J39" i="15"/>
  <c r="J35" i="15"/>
  <c r="B67" i="15" s="1"/>
  <c r="C25" i="15"/>
  <c r="B70" i="15" s="1"/>
  <c r="B25" i="15"/>
  <c r="D24" i="15"/>
  <c r="D23" i="15"/>
  <c r="D22" i="15"/>
  <c r="D21" i="15"/>
  <c r="D20" i="15"/>
  <c r="D19" i="15"/>
  <c r="D18" i="15"/>
  <c r="D17" i="15"/>
  <c r="D16" i="15"/>
  <c r="B11" i="15"/>
  <c r="B66" i="15" s="1"/>
  <c r="J46" i="15" l="1"/>
  <c r="B74" i="15"/>
  <c r="D25" i="15"/>
  <c r="B73" i="15" s="1"/>
  <c r="E12" i="13"/>
  <c r="E13" i="13"/>
  <c r="E14" i="13"/>
  <c r="E15" i="13"/>
  <c r="E16" i="13"/>
  <c r="E17" i="13"/>
  <c r="E11" i="13"/>
  <c r="K78" i="14" l="1"/>
  <c r="H78" i="14"/>
  <c r="F78" i="14"/>
  <c r="B69" i="14" s="1"/>
  <c r="I46" i="14"/>
  <c r="H46" i="14"/>
  <c r="G46" i="14"/>
  <c r="F46" i="14"/>
  <c r="E46" i="14"/>
  <c r="D46" i="14"/>
  <c r="C46" i="14"/>
  <c r="B46" i="14"/>
  <c r="J45" i="14"/>
  <c r="J44" i="14"/>
  <c r="J43" i="14"/>
  <c r="J42" i="14"/>
  <c r="J41" i="14"/>
  <c r="J40" i="14"/>
  <c r="J39" i="14"/>
  <c r="J35" i="14"/>
  <c r="B67" i="14" s="1"/>
  <c r="C25" i="14"/>
  <c r="B70" i="14" s="1"/>
  <c r="B25" i="14"/>
  <c r="D24" i="14"/>
  <c r="D23" i="14"/>
  <c r="D22" i="14"/>
  <c r="D21" i="14"/>
  <c r="D20" i="14"/>
  <c r="D19" i="14"/>
  <c r="D18" i="14"/>
  <c r="D17" i="14"/>
  <c r="D16" i="14"/>
  <c r="B11" i="14"/>
  <c r="B66" i="14" s="1"/>
  <c r="J46" i="14" l="1"/>
  <c r="D25" i="14"/>
  <c r="B73" i="14" s="1"/>
  <c r="B74" i="14"/>
  <c r="K78" i="12"/>
  <c r="H78" i="12"/>
  <c r="F78" i="12"/>
  <c r="B69" i="12" s="1"/>
  <c r="I46" i="12"/>
  <c r="H46" i="12"/>
  <c r="G46" i="12"/>
  <c r="F46" i="12"/>
  <c r="E46" i="12"/>
  <c r="D46" i="12"/>
  <c r="C46" i="12"/>
  <c r="B46" i="12"/>
  <c r="J45" i="12"/>
  <c r="J44" i="12"/>
  <c r="J43" i="12"/>
  <c r="J42" i="12"/>
  <c r="J41" i="12"/>
  <c r="J40" i="12"/>
  <c r="J39" i="12"/>
  <c r="J35" i="12"/>
  <c r="B67" i="12" s="1"/>
  <c r="C25" i="12"/>
  <c r="B70" i="12" s="1"/>
  <c r="B25" i="12"/>
  <c r="D24" i="12"/>
  <c r="D23" i="12"/>
  <c r="D22" i="12"/>
  <c r="D21" i="12"/>
  <c r="D20" i="12"/>
  <c r="D19" i="12"/>
  <c r="D18" i="12"/>
  <c r="D17" i="12"/>
  <c r="D16" i="12"/>
  <c r="B11" i="12"/>
  <c r="B66" i="12" s="1"/>
  <c r="J46" i="12" l="1"/>
  <c r="D25" i="12"/>
  <c r="B73" i="12" s="1"/>
  <c r="B74" i="12"/>
  <c r="H60" i="11"/>
  <c r="F60" i="11"/>
  <c r="B52" i="11"/>
  <c r="I46" i="11"/>
  <c r="H46" i="11"/>
  <c r="G46" i="11"/>
  <c r="F46" i="11"/>
  <c r="E46" i="11"/>
  <c r="D46" i="11"/>
  <c r="C46" i="11"/>
  <c r="B46" i="11"/>
  <c r="J45" i="11"/>
  <c r="J44" i="11"/>
  <c r="J43" i="11"/>
  <c r="J42" i="11"/>
  <c r="J41" i="11"/>
  <c r="J40" i="11"/>
  <c r="J39" i="11"/>
  <c r="J35" i="11"/>
  <c r="C25" i="11"/>
  <c r="B53" i="11" s="1"/>
  <c r="B25" i="11"/>
  <c r="B56" i="11" s="1"/>
  <c r="D24" i="11"/>
  <c r="D23" i="11"/>
  <c r="D22" i="11"/>
  <c r="D21" i="11"/>
  <c r="D20" i="11"/>
  <c r="D19" i="11"/>
  <c r="D18" i="11"/>
  <c r="D17" i="11"/>
  <c r="D16" i="11"/>
  <c r="B11" i="11"/>
  <c r="B49" i="11" s="1"/>
  <c r="J46" i="11" l="1"/>
  <c r="D25" i="11"/>
  <c r="B55" i="11" s="1"/>
  <c r="H60" i="10"/>
  <c r="I46" i="10" l="1"/>
  <c r="H46" i="10"/>
  <c r="G46" i="10"/>
  <c r="F46" i="10"/>
  <c r="E46" i="10"/>
  <c r="D46" i="10"/>
  <c r="C46" i="10"/>
  <c r="B46" i="10"/>
  <c r="J45" i="10"/>
  <c r="J44" i="10"/>
  <c r="J43" i="10"/>
  <c r="J42" i="10"/>
  <c r="J41" i="10"/>
  <c r="J40" i="10"/>
  <c r="J39" i="10"/>
  <c r="J35" i="10"/>
  <c r="F60" i="10"/>
  <c r="B52" i="10" s="1"/>
  <c r="C25" i="10"/>
  <c r="B25" i="10"/>
  <c r="D24" i="10"/>
  <c r="D23" i="10"/>
  <c r="D22" i="10"/>
  <c r="D21" i="10"/>
  <c r="D20" i="10"/>
  <c r="D19" i="10"/>
  <c r="D18" i="10"/>
  <c r="D17" i="10"/>
  <c r="D16" i="10"/>
  <c r="B11" i="10"/>
  <c r="B49" i="10" s="1"/>
  <c r="B56" i="10" l="1"/>
  <c r="J46" i="10"/>
  <c r="D25" i="10"/>
  <c r="B55" i="10" s="1"/>
  <c r="B53" i="10"/>
  <c r="J35" i="9" l="1"/>
  <c r="I46" i="9" l="1"/>
  <c r="H46" i="9"/>
  <c r="G46" i="9"/>
  <c r="F46" i="9"/>
  <c r="E46" i="9"/>
  <c r="D46" i="9"/>
  <c r="C46" i="9"/>
  <c r="B46" i="9"/>
  <c r="J45" i="9"/>
  <c r="J44" i="9"/>
  <c r="J43" i="9"/>
  <c r="J42" i="9"/>
  <c r="J41" i="9"/>
  <c r="J40" i="9"/>
  <c r="J39" i="9"/>
  <c r="H25" i="9"/>
  <c r="B52" i="9" s="1"/>
  <c r="C25" i="9"/>
  <c r="B25" i="9"/>
  <c r="D24" i="9"/>
  <c r="D23" i="9"/>
  <c r="D22" i="9"/>
  <c r="D21" i="9"/>
  <c r="D20" i="9"/>
  <c r="D19" i="9"/>
  <c r="D18" i="9"/>
  <c r="D17" i="9"/>
  <c r="D16" i="9"/>
  <c r="B11" i="9"/>
  <c r="B49" i="9" s="1"/>
  <c r="B56" i="9" l="1"/>
  <c r="J46" i="9"/>
  <c r="B53" i="9"/>
  <c r="D25" i="9"/>
  <c r="B55" i="9" s="1"/>
  <c r="I41" i="8"/>
  <c r="H41" i="8"/>
  <c r="G41" i="8"/>
  <c r="F41" i="8"/>
  <c r="E41" i="8"/>
  <c r="D41" i="8"/>
  <c r="C41" i="8"/>
  <c r="B41" i="8"/>
  <c r="J40" i="8"/>
  <c r="J39" i="8"/>
  <c r="J38" i="8"/>
  <c r="J37" i="8"/>
  <c r="J36" i="8"/>
  <c r="J35" i="8"/>
  <c r="J34" i="8"/>
  <c r="H30" i="8"/>
  <c r="B46" i="8" s="1"/>
  <c r="C30" i="8"/>
  <c r="B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B11" i="8"/>
  <c r="B44" i="8" s="1"/>
  <c r="J41" i="8" l="1"/>
  <c r="B50" i="8"/>
  <c r="D30" i="8"/>
  <c r="B49" i="8" s="1"/>
  <c r="B47" i="8"/>
  <c r="I41" i="7"/>
  <c r="H41" i="7"/>
  <c r="G41" i="7"/>
  <c r="F41" i="7"/>
  <c r="E41" i="7"/>
  <c r="D41" i="7"/>
  <c r="C41" i="7"/>
  <c r="B41" i="7"/>
  <c r="J40" i="7"/>
  <c r="J39" i="7"/>
  <c r="J38" i="7"/>
  <c r="J37" i="7"/>
  <c r="J36" i="7"/>
  <c r="J35" i="7"/>
  <c r="J34" i="7"/>
  <c r="H30" i="7"/>
  <c r="B46" i="7" s="1"/>
  <c r="C30" i="7"/>
  <c r="B47" i="7" s="1"/>
  <c r="B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B11" i="7"/>
  <c r="B44" i="7" s="1"/>
  <c r="J41" i="7" l="1"/>
  <c r="B50" i="7"/>
  <c r="D30" i="7"/>
  <c r="B49" i="7" s="1"/>
  <c r="I47" i="5" l="1"/>
  <c r="H47" i="5"/>
  <c r="G47" i="5"/>
  <c r="F47" i="5"/>
  <c r="E47" i="5"/>
  <c r="D47" i="5"/>
  <c r="C47" i="5"/>
  <c r="B47" i="5"/>
  <c r="J46" i="5"/>
  <c r="J45" i="5"/>
  <c r="J44" i="5"/>
  <c r="J43" i="5"/>
  <c r="J42" i="5"/>
  <c r="J41" i="5"/>
  <c r="J40" i="5"/>
  <c r="H36" i="5"/>
  <c r="B52" i="5" s="1"/>
  <c r="C36" i="5"/>
  <c r="B53" i="5" s="1"/>
  <c r="B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B17" i="5"/>
  <c r="B50" i="5" s="1"/>
  <c r="J47" i="5" l="1"/>
  <c r="D36" i="5"/>
  <c r="B55" i="5" s="1"/>
  <c r="B56" i="5"/>
  <c r="I47" i="4" l="1"/>
  <c r="H47" i="4"/>
  <c r="G47" i="4"/>
  <c r="F47" i="4"/>
  <c r="E47" i="4"/>
  <c r="D47" i="4"/>
  <c r="C47" i="4"/>
  <c r="B47" i="4"/>
  <c r="J46" i="4"/>
  <c r="J45" i="4"/>
  <c r="J44" i="4"/>
  <c r="J43" i="4"/>
  <c r="J42" i="4"/>
  <c r="J41" i="4"/>
  <c r="J40" i="4"/>
  <c r="H36" i="4"/>
  <c r="B52" i="4" s="1"/>
  <c r="C36" i="4"/>
  <c r="B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B17" i="4"/>
  <c r="B50" i="4" s="1"/>
  <c r="B53" i="4" l="1"/>
  <c r="B56" i="4"/>
  <c r="D36" i="4"/>
  <c r="B55" i="4" s="1"/>
  <c r="J47" i="4"/>
  <c r="I47" i="6"/>
  <c r="J46" i="6"/>
  <c r="J45" i="6"/>
  <c r="J44" i="6"/>
  <c r="J43" i="6"/>
  <c r="J42" i="6"/>
  <c r="J41" i="6"/>
  <c r="J40" i="6"/>
  <c r="B56" i="6" l="1"/>
  <c r="H47" i="6"/>
  <c r="E47" i="6"/>
  <c r="J47" i="6" l="1"/>
  <c r="F47" i="6"/>
  <c r="D47" i="6"/>
  <c r="C47" i="6"/>
  <c r="B47" i="6"/>
  <c r="H36" i="6"/>
  <c r="B52" i="6" s="1"/>
  <c r="C36" i="6"/>
  <c r="B53" i="6" s="1"/>
  <c r="B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B17" i="6"/>
  <c r="D36" i="6" l="1"/>
  <c r="B55" i="6" s="1"/>
  <c r="G47" i="6"/>
  <c r="C57" i="2" l="1"/>
  <c r="D57" i="2"/>
  <c r="F57" i="2"/>
  <c r="B57" i="2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B38" i="2"/>
  <c r="C38" i="2"/>
  <c r="F38" i="2"/>
  <c r="E50" i="2"/>
  <c r="G50" i="2" s="1"/>
  <c r="D38" i="2" l="1"/>
  <c r="G57" i="2"/>
  <c r="E57" i="2"/>
  <c r="B19" i="2" l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B46" i="2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E19" i="1"/>
  <c r="D19" i="1"/>
  <c r="F19" i="1" l="1"/>
  <c r="B19" i="1"/>
</calcChain>
</file>

<file path=xl/connections.xml><?xml version="1.0" encoding="utf-8"?>
<connections xmlns="http://schemas.openxmlformats.org/spreadsheetml/2006/main">
  <connection id="1" keepAlive="1" name="Query - April 19" description="Connection to the 'April 19' query in the workbook." type="5" refreshedVersion="6" background="1">
    <dbPr connection="Provider=Microsoft.Mashup.OleDb.1;Data Source=$Workbook$;Location=&quot;April 19&quot;;Extended Properties=&quot;&quot;" command="SELECT * FROM [April 19]"/>
  </connection>
</connections>
</file>

<file path=xl/sharedStrings.xml><?xml version="1.0" encoding="utf-8"?>
<sst xmlns="http://schemas.openxmlformats.org/spreadsheetml/2006/main" count="1167" uniqueCount="209">
  <si>
    <t>New Members</t>
  </si>
  <si>
    <t>Regular</t>
  </si>
  <si>
    <t>Special</t>
  </si>
  <si>
    <t>Young Organist</t>
  </si>
  <si>
    <t>Ind. Regular</t>
  </si>
  <si>
    <t>Ind. Special</t>
  </si>
  <si>
    <t>Ind. Young Organist</t>
  </si>
  <si>
    <t>Volunteer</t>
  </si>
  <si>
    <t>Lifetime Member</t>
  </si>
  <si>
    <t>Ind. Regular 2 Year</t>
  </si>
  <si>
    <t>Ind. Regular 3 Year</t>
  </si>
  <si>
    <t>Ind. Special 2 Year</t>
  </si>
  <si>
    <t>Ind. Special 3 Year</t>
  </si>
  <si>
    <t>Ind. Young Organist 2 Year</t>
  </si>
  <si>
    <t>Ind. Young Organist 3 Year</t>
  </si>
  <si>
    <t>Total:</t>
  </si>
  <si>
    <t>Monthly Membership Report - July 2019</t>
  </si>
  <si>
    <t>Member Counts</t>
  </si>
  <si>
    <t>June 2019</t>
  </si>
  <si>
    <t>July 2019</t>
  </si>
  <si>
    <t>RCCO</t>
  </si>
  <si>
    <t>Net Gain/Loss</t>
  </si>
  <si>
    <t>July 2017</t>
  </si>
  <si>
    <t>Monthly Membership Report - June 2019</t>
  </si>
  <si>
    <t>June 2018</t>
  </si>
  <si>
    <t>June 2019 Cancellations</t>
  </si>
  <si>
    <t>July 2019 Cancellations</t>
  </si>
  <si>
    <t>Total Current Membership:</t>
  </si>
  <si>
    <t>2018 to 2019 Loss:</t>
  </si>
  <si>
    <t>2018 to 2019 Retention:</t>
  </si>
  <si>
    <t>Total New Members in June:</t>
  </si>
  <si>
    <t>Total Lapsed Members in June:</t>
  </si>
  <si>
    <t>Northeast</t>
  </si>
  <si>
    <t>MidAtlantic</t>
  </si>
  <si>
    <t>Southeast</t>
  </si>
  <si>
    <t>Great Lakes</t>
  </si>
  <si>
    <t>North Central</t>
  </si>
  <si>
    <t>Southwest</t>
  </si>
  <si>
    <t>West</t>
  </si>
  <si>
    <t>New Members by Category</t>
  </si>
  <si>
    <t xml:space="preserve">Regular </t>
  </si>
  <si>
    <t>Member Counts by Region</t>
  </si>
  <si>
    <t>Subtotal</t>
  </si>
  <si>
    <t>Dual</t>
  </si>
  <si>
    <t>Total</t>
  </si>
  <si>
    <t>Aug 2018</t>
  </si>
  <si>
    <t>Aug 2019</t>
  </si>
  <si>
    <t>Total New Members in August:</t>
  </si>
  <si>
    <t>Ind Regular</t>
  </si>
  <si>
    <t>Ind Special</t>
  </si>
  <si>
    <t>Ind YO</t>
  </si>
  <si>
    <t>MS</t>
  </si>
  <si>
    <t>MN</t>
  </si>
  <si>
    <t>ME</t>
  </si>
  <si>
    <t>2018 to 2019 Net Change:</t>
  </si>
  <si>
    <t>RCCO Dual</t>
  </si>
  <si>
    <t>Cancelled June Members Who Did Not Renew</t>
  </si>
  <si>
    <t>Sept 2018</t>
  </si>
  <si>
    <t>Sept 2019</t>
  </si>
  <si>
    <t>Cancelled July Members Who Did Not Renew</t>
  </si>
  <si>
    <t>Total New Members in Sept:</t>
  </si>
  <si>
    <t>Total Lapsed Members in July:</t>
  </si>
  <si>
    <t>Total New Members from September 2018- August 2019:</t>
  </si>
  <si>
    <t>Total New Members from October 2018- September 2019:</t>
  </si>
  <si>
    <t>Oct. 2018</t>
  </si>
  <si>
    <t>Oct. 2019</t>
  </si>
  <si>
    <t>Cancelled August Members Who Did Not Renew</t>
  </si>
  <si>
    <t>Total New Members from November 2018- October 2019:</t>
  </si>
  <si>
    <t>Total Lapsed Members in Aug.:</t>
  </si>
  <si>
    <t>Total New Members in Oct.:</t>
  </si>
  <si>
    <t>Nov. 2018</t>
  </si>
  <si>
    <t>Nov. 2019</t>
  </si>
  <si>
    <t>Cancelled September Members Who Did Not Renew</t>
  </si>
  <si>
    <t>Total New Members in Nov.:</t>
  </si>
  <si>
    <t>Total New Members from December 2018- November 2019:</t>
  </si>
  <si>
    <t>Total Lapsed Members in Sept.:</t>
  </si>
  <si>
    <t>Cancelled October Members Who Did Not Renew</t>
  </si>
  <si>
    <t>Dec. 2018</t>
  </si>
  <si>
    <t>Dec. 2019</t>
  </si>
  <si>
    <t>Total New Members in Dec.:</t>
  </si>
  <si>
    <t>Total New Members from January 2019- December 2019:</t>
  </si>
  <si>
    <t>Total Lapsed Members in Oct.:</t>
  </si>
  <si>
    <t>Total Chapter Count:</t>
  </si>
  <si>
    <t>Jan. 2019</t>
  </si>
  <si>
    <t>Jan. 2020</t>
  </si>
  <si>
    <t>Cancelled November Members Who Did Not Renew</t>
  </si>
  <si>
    <t>Total New Members from February 2019- January 2020:</t>
  </si>
  <si>
    <t>Total Lapsed Members in Nov.:</t>
  </si>
  <si>
    <t>Regular Members Moving to Special in January:</t>
  </si>
  <si>
    <t>Apr - Jun 19</t>
  </si>
  <si>
    <t>Jan - Mar 19</t>
  </si>
  <si>
    <t>&gt;=2016</t>
  </si>
  <si>
    <t>Total New Members in January:</t>
  </si>
  <si>
    <t>Total Reinstating Members in January</t>
  </si>
  <si>
    <t>AGOYO Members Moving to Regular in January:</t>
  </si>
  <si>
    <t>Current Members Reported as Deceased during January:</t>
  </si>
  <si>
    <t>Lapsed Members Reported as Deceased During January:</t>
  </si>
  <si>
    <t>Reinstating Members in January by Lapse Date</t>
  </si>
  <si>
    <t>Feb. 2019</t>
  </si>
  <si>
    <t>Feb. 2020</t>
  </si>
  <si>
    <t>Total New Members from March 2019- February 2020:</t>
  </si>
  <si>
    <t>Total Lapsed Members in Dec.:</t>
  </si>
  <si>
    <t>Reinstating Members in February by Lapse Date</t>
  </si>
  <si>
    <t>AGOYO Members Moving to Regular in February:</t>
  </si>
  <si>
    <t>Lapsed Members Reported as Deceased During February:</t>
  </si>
  <si>
    <t>Current Members Reported as Deceased during February:</t>
  </si>
  <si>
    <t>Regular Members Moving to Special in February:</t>
  </si>
  <si>
    <t>Jul - Aug 19</t>
  </si>
  <si>
    <t>Jan - Jun 19</t>
  </si>
  <si>
    <t>2019 to 2020 Net Change:</t>
  </si>
  <si>
    <t>2019 to 2020 Retention:</t>
  </si>
  <si>
    <t>Total New Members in February:</t>
  </si>
  <si>
    <t>Total Reinstating Members in February:</t>
  </si>
  <si>
    <t>Members Who Cancelled in December</t>
  </si>
  <si>
    <t>By Membership Category</t>
  </si>
  <si>
    <t>By Region</t>
  </si>
  <si>
    <t>Mid-Atlantic</t>
  </si>
  <si>
    <t>Current Members by Category</t>
  </si>
  <si>
    <t>Mar. 2019</t>
  </si>
  <si>
    <t>Mar. 2020</t>
  </si>
  <si>
    <t>AGOYO Members Moving to Regular in March:</t>
  </si>
  <si>
    <t>Regular Members Moving to Special in March:</t>
  </si>
  <si>
    <t>Current Members Reported as Deceased during March:</t>
  </si>
  <si>
    <t>Lapsed Members Reported as Deceased During March:</t>
  </si>
  <si>
    <t>Reinstating Members in March by Lapse Date</t>
  </si>
  <si>
    <t>Total New Members in March:</t>
  </si>
  <si>
    <t>Total Reinstating Members in March:</t>
  </si>
  <si>
    <t>Total New Members from April 2019 - March 2020:</t>
  </si>
  <si>
    <t>Total Lapsed Members in Jan.:</t>
  </si>
  <si>
    <t>Apr. 2019</t>
  </si>
  <si>
    <t>Apr. 2020</t>
  </si>
  <si>
    <t>AGOYO Members Moving to Regular in April:</t>
  </si>
  <si>
    <t>Regular Members Moving to Special in April:</t>
  </si>
  <si>
    <t>Current Members Reported as Deceased during April:</t>
  </si>
  <si>
    <t>Lapsed Members Reported as Deceased During April:</t>
  </si>
  <si>
    <t>Members Who Cancelled in January</t>
  </si>
  <si>
    <t>Total New Members in April:</t>
  </si>
  <si>
    <t>Total Reinstating Members in April:</t>
  </si>
  <si>
    <t>Total New Members from May 2019 - April 2020:</t>
  </si>
  <si>
    <t>Reinstating Members in April by Lapse Date</t>
  </si>
  <si>
    <t>Jul - Sep 19</t>
  </si>
  <si>
    <t>NE</t>
  </si>
  <si>
    <t>MA</t>
  </si>
  <si>
    <t>SE</t>
  </si>
  <si>
    <t>GL</t>
  </si>
  <si>
    <t>NC</t>
  </si>
  <si>
    <t>SW</t>
  </si>
  <si>
    <t>WE</t>
  </si>
  <si>
    <t>Regular 2019</t>
  </si>
  <si>
    <t>Special 2019</t>
  </si>
  <si>
    <t>Young Organist 2019</t>
  </si>
  <si>
    <t>Members Who Were Cancelled in January</t>
  </si>
  <si>
    <t>May 2019</t>
  </si>
  <si>
    <t>May 2020</t>
  </si>
  <si>
    <t>AGOYO Members Moving to Regular in May:</t>
  </si>
  <si>
    <t>Regular Members Moving to Special in May:</t>
  </si>
  <si>
    <t>Current Members Reported as Deceased during May:</t>
  </si>
  <si>
    <t>Lapsed Members Reported as Deceased During May:</t>
  </si>
  <si>
    <t>Reinstating Members in May by Lapse Date</t>
  </si>
  <si>
    <t>Jul - Oct 19</t>
  </si>
  <si>
    <t>Total New Members from June 2019 - May 2020:</t>
  </si>
  <si>
    <t>Total New Members in May:</t>
  </si>
  <si>
    <t>Total Reinstating Members in May:</t>
  </si>
  <si>
    <t>Total Lapsed Members in Feb.:</t>
  </si>
  <si>
    <t>Members Who Were Cancelled in February</t>
  </si>
  <si>
    <t>June 2020</t>
  </si>
  <si>
    <t>AGOYO Members Moving to Regular in June:</t>
  </si>
  <si>
    <t>Regular Members Moving to Special in June:</t>
  </si>
  <si>
    <t>Current Members Reported as Deceased during June:</t>
  </si>
  <si>
    <t>Lapsed Members Reported as Deceased During June:</t>
  </si>
  <si>
    <t>Reinstating Members in June by Lapse Date</t>
  </si>
  <si>
    <t>Jan - Jul 19</t>
  </si>
  <si>
    <t>Aug - Nov 19</t>
  </si>
  <si>
    <t>Total Reinstating Members in June:</t>
  </si>
  <si>
    <t>Members Who Were Cancelled in March</t>
  </si>
  <si>
    <t>Total New Members from July 2019 - June 2020:</t>
  </si>
  <si>
    <t>Total Lapsed Members in March:</t>
  </si>
  <si>
    <t>Regular 19</t>
  </si>
  <si>
    <t>Special 19</t>
  </si>
  <si>
    <t>Young Organist 19</t>
  </si>
  <si>
    <t>July 2020</t>
  </si>
  <si>
    <t>AGOYO Members Moving to Regular in July:</t>
  </si>
  <si>
    <t>Regular Members Moving to Special in July:</t>
  </si>
  <si>
    <t>Current Members Reported as Deceased during July:</t>
  </si>
  <si>
    <t>Lapsed Members Reported as Deceased During July:</t>
  </si>
  <si>
    <t>Reinstating Members in July by Lapse Date</t>
  </si>
  <si>
    <t>Total New Members in July:</t>
  </si>
  <si>
    <t>Total Reinstating Members in July:</t>
  </si>
  <si>
    <t>Total New Members from Aug. 2019 - July 2020:</t>
  </si>
  <si>
    <t>Aug - Dec 19</t>
  </si>
  <si>
    <t>Total Lapsed Members in April:</t>
  </si>
  <si>
    <t>Members Who Were Cancelled in April</t>
  </si>
  <si>
    <t>Aug. 2019</t>
  </si>
  <si>
    <t>Aug. 2020</t>
  </si>
  <si>
    <t>Members Who Were Cancelled in May</t>
  </si>
  <si>
    <t>Total New Members in Aug.:</t>
  </si>
  <si>
    <t>Total Reinstating Members in Aug.:</t>
  </si>
  <si>
    <t>Total New Members from Sept. 2019 - Aug. 2020:</t>
  </si>
  <si>
    <t>Total Lapsed Members in May:</t>
  </si>
  <si>
    <t>AGOYO Members Moving to Regular in Aug.:</t>
  </si>
  <si>
    <t>Regular Members Moving to Special in Aug.:</t>
  </si>
  <si>
    <t>Current Members Reported as Deceased during Aug.:</t>
  </si>
  <si>
    <t>Lapsed Members Reported as Deceased During Aug.:</t>
  </si>
  <si>
    <t>Reinstating Members in August by Lapse Date</t>
  </si>
  <si>
    <t>Lapsed Members still in Grace Period</t>
  </si>
  <si>
    <t>1 Month Out from Cancellation (June)</t>
  </si>
  <si>
    <t>2 Months Out from Cancellation (July)</t>
  </si>
  <si>
    <t>Membership Category</t>
  </si>
  <si>
    <t>3 Months Out from Cancellation (August)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</si>
</sst>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 style="thick">
        <color theme="4" tint="0.499984740745262"/>
      </bottom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thick">
        <color theme="4" tint="0.499984740745262"/>
      </bottom>
      <diagonal/>
    </border>
    <border>
      <left/>
      <right style="medium">
        <color theme="3" tint="-0.24994659260841701"/>
      </right>
      <top/>
      <bottom style="thick">
        <color theme="4" tint="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 tint="0.39997558519241921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2" applyNumberFormat="0" applyFill="0" applyAlignment="0" applyProtection="0"/>
    <xf numFmtId="0" fontId="2" fillId="0" borderId="23" applyNumberFormat="0" applyFill="0" applyAlignment="0" applyProtection="0"/>
  </cellStyleXfs>
  <cellXfs count="126">
    <xf numFmtId="0" fontId="0" fillId="0" borderId="0" xfId="0"/>
    <xf numFmtId="0" fontId="1" fillId="0" borderId="1" xfId="1"/>
    <xf numFmtId="0" fontId="3" fillId="2" borderId="0" xfId="3" applyAlignment="1">
      <alignment horizontal="right"/>
    </xf>
    <xf numFmtId="0" fontId="3" fillId="2" borderId="0" xfId="3"/>
    <xf numFmtId="49" fontId="1" fillId="0" borderId="1" xfId="1" applyNumberFormat="1"/>
    <xf numFmtId="49" fontId="0" fillId="0" borderId="0" xfId="0" applyNumberFormat="1" applyFont="1"/>
    <xf numFmtId="9" fontId="3" fillId="2" borderId="0" xfId="5" applyFont="1" applyFill="1"/>
    <xf numFmtId="0" fontId="7" fillId="0" borderId="0" xfId="0" applyFont="1"/>
    <xf numFmtId="0" fontId="2" fillId="0" borderId="0" xfId="2"/>
    <xf numFmtId="164" fontId="0" fillId="0" borderId="0" xfId="4" applyNumberFormat="1" applyFont="1" applyAlignment="1"/>
    <xf numFmtId="0" fontId="2" fillId="0" borderId="0" xfId="2" applyAlignment="1">
      <alignment horizontal="right"/>
    </xf>
    <xf numFmtId="164" fontId="0" fillId="0" borderId="0" xfId="4" applyNumberFormat="1" applyFont="1" applyAlignment="1">
      <alignment horizontal="right"/>
    </xf>
    <xf numFmtId="0" fontId="0" fillId="0" borderId="0" xfId="0" applyAlignment="1">
      <alignment horizontal="right"/>
    </xf>
    <xf numFmtId="164" fontId="6" fillId="0" borderId="2" xfId="6" applyNumberFormat="1"/>
    <xf numFmtId="165" fontId="3" fillId="2" borderId="0" xfId="5" applyNumberFormat="1" applyFont="1" applyFill="1"/>
    <xf numFmtId="164" fontId="0" fillId="0" borderId="0" xfId="4" applyNumberFormat="1" applyFont="1" applyBorder="1" applyAlignment="1">
      <alignment horizontal="right"/>
    </xf>
    <xf numFmtId="0" fontId="0" fillId="0" borderId="6" xfId="0" applyBorder="1"/>
    <xf numFmtId="0" fontId="2" fillId="0" borderId="6" xfId="2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3" fillId="2" borderId="10" xfId="3" applyBorder="1" applyAlignment="1">
      <alignment horizontal="right"/>
    </xf>
    <xf numFmtId="0" fontId="3" fillId="2" borderId="11" xfId="3" applyBorder="1" applyAlignment="1">
      <alignment horizontal="right"/>
    </xf>
    <xf numFmtId="0" fontId="0" fillId="0" borderId="0" xfId="0" applyBorder="1"/>
    <xf numFmtId="0" fontId="2" fillId="0" borderId="17" xfId="2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3" fillId="2" borderId="21" xfId="3" applyBorder="1" applyAlignment="1">
      <alignment horizontal="right"/>
    </xf>
    <xf numFmtId="0" fontId="2" fillId="0" borderId="0" xfId="2" applyAlignment="1">
      <alignment horizontal="right" wrapText="1"/>
    </xf>
    <xf numFmtId="49" fontId="12" fillId="0" borderId="1" xfId="1" applyNumberFormat="1" applyFont="1" applyBorder="1"/>
    <xf numFmtId="0" fontId="12" fillId="0" borderId="7" xfId="1" applyFont="1" applyBorder="1" applyAlignment="1">
      <alignment wrapText="1" shrinkToFit="1"/>
    </xf>
    <xf numFmtId="0" fontId="2" fillId="0" borderId="6" xfId="2" applyFont="1" applyBorder="1"/>
    <xf numFmtId="164" fontId="5" fillId="0" borderId="0" xfId="4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2" borderId="0" xfId="3" applyAlignment="1">
      <alignment wrapText="1"/>
    </xf>
    <xf numFmtId="0" fontId="0" fillId="0" borderId="0" xfId="0" applyAlignment="1">
      <alignment wrapText="1"/>
    </xf>
    <xf numFmtId="0" fontId="3" fillId="2" borderId="22" xfId="3" applyBorder="1"/>
    <xf numFmtId="0" fontId="3" fillId="2" borderId="22" xfId="3" applyBorder="1" applyAlignment="1">
      <alignment wrapText="1"/>
    </xf>
    <xf numFmtId="165" fontId="3" fillId="2" borderId="22" xfId="5" applyNumberFormat="1" applyFont="1" applyFill="1" applyBorder="1"/>
    <xf numFmtId="164" fontId="3" fillId="2" borderId="10" xfId="4" applyNumberFormat="1" applyFont="1" applyFill="1" applyBorder="1" applyAlignment="1">
      <alignment horizontal="right"/>
    </xf>
    <xf numFmtId="164" fontId="3" fillId="2" borderId="22" xfId="4" applyNumberFormat="1" applyFont="1" applyFill="1" applyBorder="1"/>
    <xf numFmtId="0" fontId="1" fillId="0" borderId="1" xfId="1" applyAlignment="1"/>
    <xf numFmtId="0" fontId="1" fillId="0" borderId="1" xfId="1" applyAlignment="1"/>
    <xf numFmtId="0" fontId="6" fillId="0" borderId="2" xfId="6"/>
    <xf numFmtId="0" fontId="1" fillId="0" borderId="0" xfId="1" applyBorder="1" applyAlignment="1"/>
    <xf numFmtId="0" fontId="5" fillId="0" borderId="2" xfId="6" applyFont="1"/>
    <xf numFmtId="17" fontId="2" fillId="0" borderId="2" xfId="2" applyNumberFormat="1" applyBorder="1" applyAlignment="1">
      <alignment horizontal="right"/>
    </xf>
    <xf numFmtId="0" fontId="2" fillId="0" borderId="2" xfId="2" applyBorder="1" applyAlignment="1">
      <alignment horizontal="right"/>
    </xf>
    <xf numFmtId="0" fontId="2" fillId="0" borderId="2" xfId="2" applyNumberFormat="1" applyBorder="1" applyAlignment="1">
      <alignment horizontal="right"/>
    </xf>
    <xf numFmtId="0" fontId="2" fillId="0" borderId="2" xfId="2" applyNumberFormat="1" applyFill="1" applyBorder="1" applyAlignment="1">
      <alignment horizontal="right"/>
    </xf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0" fillId="0" borderId="24" xfId="0" applyBorder="1" applyAlignment="1">
      <alignment horizontal="right"/>
    </xf>
    <xf numFmtId="0" fontId="2" fillId="0" borderId="28" xfId="2" applyBorder="1"/>
    <xf numFmtId="0" fontId="0" fillId="0" borderId="30" xfId="0" applyBorder="1"/>
    <xf numFmtId="0" fontId="0" fillId="0" borderId="31" xfId="0" applyBorder="1"/>
    <xf numFmtId="0" fontId="0" fillId="0" borderId="33" xfId="0" applyBorder="1" applyAlignment="1">
      <alignment horizontal="right"/>
    </xf>
    <xf numFmtId="0" fontId="3" fillId="2" borderId="34" xfId="3" applyBorder="1" applyAlignment="1">
      <alignment horizontal="right"/>
    </xf>
    <xf numFmtId="0" fontId="0" fillId="0" borderId="29" xfId="0" applyBorder="1"/>
    <xf numFmtId="0" fontId="8" fillId="0" borderId="0" xfId="0" applyFont="1" applyBorder="1"/>
    <xf numFmtId="0" fontId="8" fillId="0" borderId="0" xfId="0" applyFont="1" applyFill="1" applyBorder="1"/>
    <xf numFmtId="0" fontId="14" fillId="0" borderId="0" xfId="0" applyFont="1" applyFill="1" applyBorder="1"/>
    <xf numFmtId="0" fontId="3" fillId="2" borderId="32" xfId="3" applyBorder="1"/>
    <xf numFmtId="0" fontId="1" fillId="0" borderId="1" xfId="1" applyAlignment="1"/>
    <xf numFmtId="0" fontId="3" fillId="2" borderId="22" xfId="3" applyBorder="1" applyAlignment="1"/>
    <xf numFmtId="0" fontId="0" fillId="0" borderId="0" xfId="0" applyBorder="1" applyAlignment="1"/>
    <xf numFmtId="0" fontId="3" fillId="0" borderId="0" xfId="3" applyFill="1" applyBorder="1"/>
    <xf numFmtId="164" fontId="3" fillId="0" borderId="0" xfId="4" applyNumberFormat="1" applyFont="1" applyFill="1" applyBorder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8" fillId="0" borderId="0" xfId="0" applyFont="1"/>
    <xf numFmtId="0" fontId="14" fillId="0" borderId="0" xfId="0" applyFont="1"/>
    <xf numFmtId="49" fontId="12" fillId="0" borderId="1" xfId="1" applyNumberFormat="1" applyFont="1"/>
    <xf numFmtId="0" fontId="5" fillId="0" borderId="40" xfId="6" applyFont="1" applyBorder="1"/>
    <xf numFmtId="0" fontId="6" fillId="0" borderId="40" xfId="6" applyBorder="1"/>
    <xf numFmtId="0" fontId="5" fillId="0" borderId="0" xfId="6" applyFont="1" applyBorder="1"/>
    <xf numFmtId="0" fontId="6" fillId="0" borderId="0" xfId="6" applyBorder="1"/>
    <xf numFmtId="0" fontId="2" fillId="0" borderId="35" xfId="7" applyBorder="1" applyAlignment="1">
      <alignment horizontal="left"/>
    </xf>
    <xf numFmtId="0" fontId="3" fillId="2" borderId="28" xfId="3" applyBorder="1" applyAlignment="1">
      <alignment horizontal="right"/>
    </xf>
    <xf numFmtId="17" fontId="1" fillId="0" borderId="0" xfId="1" applyNumberFormat="1" applyBorder="1" applyAlignment="1"/>
    <xf numFmtId="0" fontId="0" fillId="0" borderId="0" xfId="0" applyAlignment="1"/>
    <xf numFmtId="0" fontId="4" fillId="0" borderId="0" xfId="2" applyFont="1" applyBorder="1" applyAlignment="1">
      <alignment horizontal="center"/>
    </xf>
    <xf numFmtId="0" fontId="1" fillId="0" borderId="1" xfId="1" applyAlignment="1"/>
    <xf numFmtId="0" fontId="8" fillId="0" borderId="17" xfId="2" applyFont="1" applyBorder="1" applyAlignment="1"/>
    <xf numFmtId="0" fontId="9" fillId="0" borderId="0" xfId="0" applyFont="1" applyAlignment="1"/>
    <xf numFmtId="0" fontId="10" fillId="0" borderId="12" xfId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" fillId="0" borderId="3" xfId="2" applyFont="1" applyBorder="1" applyAlignment="1">
      <alignment horizontal="center"/>
    </xf>
    <xf numFmtId="0" fontId="13" fillId="0" borderId="4" xfId="0" applyFont="1" applyBorder="1" applyAlignment="1"/>
    <xf numFmtId="0" fontId="13" fillId="0" borderId="5" xfId="0" applyFont="1" applyBorder="1" applyAlignment="1"/>
    <xf numFmtId="0" fontId="3" fillId="2" borderId="22" xfId="3" applyBorder="1" applyAlignment="1"/>
    <xf numFmtId="0" fontId="0" fillId="0" borderId="22" xfId="0" applyBorder="1" applyAlignment="1"/>
    <xf numFmtId="0" fontId="10" fillId="0" borderId="25" xfId="1" applyFont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2" fillId="0" borderId="35" xfId="7" applyBorder="1" applyAlignment="1">
      <alignment horizontal="center"/>
    </xf>
    <xf numFmtId="0" fontId="2" fillId="0" borderId="23" xfId="7" applyBorder="1" applyAlignment="1">
      <alignment horizontal="center"/>
    </xf>
    <xf numFmtId="0" fontId="2" fillId="0" borderId="36" xfId="7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0" fillId="0" borderId="38" xfId="0" applyBorder="1" applyAlignment="1"/>
    <xf numFmtId="0" fontId="0" fillId="0" borderId="39" xfId="0" applyBorder="1" applyAlignment="1"/>
    <xf numFmtId="0" fontId="0" fillId="0" borderId="26" xfId="0" applyBorder="1"/>
    <xf numFmtId="0" fontId="0" fillId="0" borderId="27" xfId="0" applyBorder="1"/>
    <xf numFmtId="0" fontId="0" fillId="0" borderId="38" xfId="0" applyBorder="1"/>
    <xf numFmtId="0" fontId="0" fillId="0" borderId="39" xfId="0" applyBorder="1"/>
    <xf numFmtId="0" fontId="2" fillId="0" borderId="23" xfId="7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0" fillId="0" borderId="22" xfId="0" applyBorder="1"/>
    <xf numFmtId="0" fontId="5" fillId="0" borderId="0" xfId="6" applyFont="1" applyBorder="1" applyAlignment="1">
      <alignment horizontal="right"/>
    </xf>
    <xf numFmtId="0" fontId="0" fillId="0" borderId="0" xfId="0" applyAlignment="1">
      <alignment horizontal="right"/>
    </xf>
    <xf numFmtId="0" fontId="3" fillId="2" borderId="0" xfId="3" applyBorder="1" applyAlignment="1">
      <alignment horizontal="right"/>
    </xf>
    <xf numFmtId="0" fontId="2" fillId="0" borderId="23" xfId="7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 horizontal="right"/>
    </xf>
  </cellXfs>
  <cellStyles count="8">
    <cellStyle name="Accent1" xfId="3" builtinId="29"/>
    <cellStyle name="Comma" xfId="4" builtinId="3"/>
    <cellStyle name="Heading 2" xfId="1" builtinId="17"/>
    <cellStyle name="Heading 3" xfId="7" builtinId="18"/>
    <cellStyle name="Heading 4" xfId="2" builtinId="19"/>
    <cellStyle name="Normal" xfId="0" builtinId="0"/>
    <cellStyle name="Percent" xfId="5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93000874890634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June!$A$4:$A$17</c:f>
              <c:strCache>
                <c:ptCount val="14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</c:strCache>
            </c:strRef>
          </c:cat>
          <c:val>
            <c:numRef>
              <c:f>June!$B$4:$B$17</c:f>
              <c:numCache>
                <c:formatCode>General</c:formatCode>
                <c:ptCount val="14"/>
                <c:pt idx="0">
                  <c:v>30</c:v>
                </c:pt>
                <c:pt idx="1">
                  <c:v>9</c:v>
                </c:pt>
                <c:pt idx="2">
                  <c:v>19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35-4BCD-89C5-B7073DA62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69275133817316"/>
          <c:y val="1.8775353627531778E-2"/>
          <c:w val="0.3416579232217013"/>
          <c:h val="0.9713233899190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99-48EF-B81F-FEBC91B33A22}"/>
              </c:ext>
            </c:extLst>
          </c:dPt>
          <c:dLbls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9-48EF-B81F-FEBC91B33A22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9-48EF-B81F-FEBC91B33A22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99-48EF-B81F-FEBC91B33A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March!$A$2:$A$10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March!$B$2:$B$10</c:f>
              <c:numCache>
                <c:formatCode>General</c:formatCode>
                <c:ptCount val="9"/>
                <c:pt idx="0">
                  <c:v>13</c:v>
                </c:pt>
                <c:pt idx="1">
                  <c:v>1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99-48EF-B81F-FEBC91B33A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0E-4B22-9DD2-2701683453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March!$A$16:$A$25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March!$C$16:$C$24</c:f>
              <c:numCache>
                <c:formatCode>_(* #,##0_);_(* \(#,##0\);_(* "-"??_);_(@_)</c:formatCode>
                <c:ptCount val="9"/>
                <c:pt idx="0">
                  <c:v>5505</c:v>
                </c:pt>
                <c:pt idx="1">
                  <c:v>6342</c:v>
                </c:pt>
                <c:pt idx="2">
                  <c:v>1036</c:v>
                </c:pt>
                <c:pt idx="3">
                  <c:v>202</c:v>
                </c:pt>
                <c:pt idx="4">
                  <c:v>157</c:v>
                </c:pt>
                <c:pt idx="5">
                  <c:v>46</c:v>
                </c:pt>
                <c:pt idx="6">
                  <c:v>109</c:v>
                </c:pt>
                <c:pt idx="7">
                  <c:v>63</c:v>
                </c:pt>
                <c:pt idx="8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0E-4B22-9DD2-27016834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9F-45D3-A5FE-284AF8A13B3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April!$A$2:$A$10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April!$B$2:$B$10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F9F-45D3-A5FE-284AF8A13B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April!$A$16:$A$25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April!$C$16:$C$24</c:f>
              <c:numCache>
                <c:formatCode>_(* #,##0_);_(* \(#,##0\);_(* "-"??_);_(@_)</c:formatCode>
                <c:ptCount val="9"/>
                <c:pt idx="0">
                  <c:v>5283</c:v>
                </c:pt>
                <c:pt idx="1">
                  <c:v>6522</c:v>
                </c:pt>
                <c:pt idx="2">
                  <c:v>1015</c:v>
                </c:pt>
                <c:pt idx="3">
                  <c:v>195</c:v>
                </c:pt>
                <c:pt idx="4">
                  <c:v>161</c:v>
                </c:pt>
                <c:pt idx="5">
                  <c:v>38</c:v>
                </c:pt>
                <c:pt idx="6">
                  <c:v>75</c:v>
                </c:pt>
                <c:pt idx="7">
                  <c:v>64</c:v>
                </c:pt>
                <c:pt idx="8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8E-4F3A-B1D1-055733D4C5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April!$B$38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April!$B$39:$B$45</c:f>
              <c:numCache>
                <c:formatCode>_(* #,##0_);_(* \(#,##0\);_(* "-"??_);_(@_)</c:formatCode>
                <c:ptCount val="7"/>
                <c:pt idx="0">
                  <c:v>918</c:v>
                </c:pt>
                <c:pt idx="1">
                  <c:v>907</c:v>
                </c:pt>
                <c:pt idx="2">
                  <c:v>965</c:v>
                </c:pt>
                <c:pt idx="3">
                  <c:v>741</c:v>
                </c:pt>
                <c:pt idx="4">
                  <c:v>581</c:v>
                </c:pt>
                <c:pt idx="5">
                  <c:v>472</c:v>
                </c:pt>
                <c:pt idx="6">
                  <c:v>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EE-46B2-96DE-678F441578D9}"/>
            </c:ext>
          </c:extLst>
        </c:ser>
        <c:ser>
          <c:idx val="1"/>
          <c:order val="1"/>
          <c:tx>
            <c:strRef>
              <c:f>April!$C$38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April!$C$39:$C$45</c:f>
              <c:numCache>
                <c:formatCode>_(* #,##0_);_(* \(#,##0\);_(* "-"??_);_(@_)</c:formatCode>
                <c:ptCount val="7"/>
                <c:pt idx="0">
                  <c:v>1074</c:v>
                </c:pt>
                <c:pt idx="1">
                  <c:v>1104</c:v>
                </c:pt>
                <c:pt idx="2">
                  <c:v>1165</c:v>
                </c:pt>
                <c:pt idx="3">
                  <c:v>1019</c:v>
                </c:pt>
                <c:pt idx="4">
                  <c:v>638</c:v>
                </c:pt>
                <c:pt idx="5">
                  <c:v>559</c:v>
                </c:pt>
                <c:pt idx="6">
                  <c:v>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EE-46B2-96DE-678F441578D9}"/>
            </c:ext>
          </c:extLst>
        </c:ser>
        <c:ser>
          <c:idx val="2"/>
          <c:order val="2"/>
          <c:tx>
            <c:strRef>
              <c:f>April!$D$38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April!$D$39:$D$45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154</c:v>
                </c:pt>
                <c:pt idx="2">
                  <c:v>127</c:v>
                </c:pt>
                <c:pt idx="3">
                  <c:v>165</c:v>
                </c:pt>
                <c:pt idx="4">
                  <c:v>135</c:v>
                </c:pt>
                <c:pt idx="5">
                  <c:v>88</c:v>
                </c:pt>
                <c:pt idx="6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EE-46B2-96DE-678F441578D9}"/>
            </c:ext>
          </c:extLst>
        </c:ser>
        <c:ser>
          <c:idx val="6"/>
          <c:order val="3"/>
          <c:tx>
            <c:strRef>
              <c:f>'April 19'!$B$1</c:f>
              <c:strCache>
                <c:ptCount val="1"/>
                <c:pt idx="0">
                  <c:v>Regular 2019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19'!$B$2:$B$8</c:f>
              <c:numCache>
                <c:formatCode>General</c:formatCode>
                <c:ptCount val="7"/>
                <c:pt idx="0">
                  <c:v>1005</c:v>
                </c:pt>
                <c:pt idx="1">
                  <c:v>1009</c:v>
                </c:pt>
                <c:pt idx="2">
                  <c:v>1038</c:v>
                </c:pt>
                <c:pt idx="3">
                  <c:v>827</c:v>
                </c:pt>
                <c:pt idx="4">
                  <c:v>613</c:v>
                </c:pt>
                <c:pt idx="5">
                  <c:v>522</c:v>
                </c:pt>
                <c:pt idx="6">
                  <c:v>790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6EE-46B2-96DE-678F441578D9}"/>
            </c:ext>
          </c:extLst>
        </c:ser>
        <c:ser>
          <c:idx val="7"/>
          <c:order val="4"/>
          <c:tx>
            <c:strRef>
              <c:f>'April 19'!$C$1</c:f>
              <c:strCache>
                <c:ptCount val="1"/>
                <c:pt idx="0">
                  <c:v>Special 2019</c:v>
                </c:pt>
              </c:strCache>
            </c:strRef>
          </c:tx>
          <c:spPr>
            <a:solidFill>
              <a:schemeClr val="accent2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19'!$C$2:$C$8</c:f>
              <c:numCache>
                <c:formatCode>General</c:formatCode>
                <c:ptCount val="7"/>
                <c:pt idx="0">
                  <c:v>1052</c:v>
                </c:pt>
                <c:pt idx="1">
                  <c:v>1109</c:v>
                </c:pt>
                <c:pt idx="2">
                  <c:v>1132</c:v>
                </c:pt>
                <c:pt idx="3">
                  <c:v>1006</c:v>
                </c:pt>
                <c:pt idx="4">
                  <c:v>639</c:v>
                </c:pt>
                <c:pt idx="5">
                  <c:v>591</c:v>
                </c:pt>
                <c:pt idx="6">
                  <c:v>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6EE-46B2-96DE-678F441578D9}"/>
            </c:ext>
          </c:extLst>
        </c:ser>
        <c:ser>
          <c:idx val="8"/>
          <c:order val="5"/>
          <c:tx>
            <c:strRef>
              <c:f>'April 19'!$D$1</c:f>
              <c:strCache>
                <c:ptCount val="1"/>
                <c:pt idx="0">
                  <c:v>Young Organist 2019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19'!$D$2:$D$8</c:f>
              <c:numCache>
                <c:formatCode>General</c:formatCode>
                <c:ptCount val="7"/>
                <c:pt idx="0">
                  <c:v>187</c:v>
                </c:pt>
                <c:pt idx="1">
                  <c:v>170</c:v>
                </c:pt>
                <c:pt idx="2">
                  <c:v>147</c:v>
                </c:pt>
                <c:pt idx="3">
                  <c:v>153</c:v>
                </c:pt>
                <c:pt idx="4">
                  <c:v>144</c:v>
                </c:pt>
                <c:pt idx="5">
                  <c:v>96</c:v>
                </c:pt>
                <c:pt idx="6">
                  <c:v>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6EE-46B2-96DE-678F441578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2099072"/>
        <c:axId val="1921006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6EE-46B2-96DE-678F441578D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6EE-46B2-96DE-678F441578D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6EE-46B2-96DE-678F441578D9}"/>
                  </c:ext>
                </c:extLst>
              </c15:ser>
            </c15:filteredBarSeries>
          </c:ext>
        </c:extLst>
      </c:barChart>
      <c:catAx>
        <c:axId val="1920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00608"/>
        <c:crosses val="autoZero"/>
        <c:auto val="1"/>
        <c:lblAlgn val="ctr"/>
        <c:lblOffset val="100"/>
        <c:noMultiLvlLbl val="0"/>
      </c:catAx>
      <c:valAx>
        <c:axId val="1921006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5B-424A-806C-A5FB008EDF3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May!$B$2:$B$10</c:f>
              <c:numCache>
                <c:formatCode>General</c:formatCode>
                <c:ptCount val="9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5B-424A-806C-A5FB008EDF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May!$A$16:$A$25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May!$C$16:$C$24</c:f>
              <c:numCache>
                <c:formatCode>_(* #,##0_);_(* \(#,##0\);_(* "-"??_);_(@_)</c:formatCode>
                <c:ptCount val="9"/>
                <c:pt idx="0">
                  <c:v>5223</c:v>
                </c:pt>
                <c:pt idx="1">
                  <c:v>6478</c:v>
                </c:pt>
                <c:pt idx="2">
                  <c:v>1005</c:v>
                </c:pt>
                <c:pt idx="3">
                  <c:v>185</c:v>
                </c:pt>
                <c:pt idx="4">
                  <c:v>159</c:v>
                </c:pt>
                <c:pt idx="5">
                  <c:v>34</c:v>
                </c:pt>
                <c:pt idx="6">
                  <c:v>77</c:v>
                </c:pt>
                <c:pt idx="7">
                  <c:v>66</c:v>
                </c:pt>
                <c:pt idx="8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84-4E7D-A70B-34557F3F9D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9"/>
          <c:order val="0"/>
          <c:tx>
            <c:v>Regular</c:v>
          </c:tx>
          <c:spPr>
            <a:solidFill>
              <a:schemeClr val="accent4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 xmlns:c16r2="http://schemas.microsoft.com/office/drawing/2015/06/chart"/>
            </c:strRef>
          </c:cat>
          <c:val>
            <c:numRef>
              <c:f>May!$B$39:$B$45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904</c:v>
                </c:pt>
                <c:pt idx="2">
                  <c:v>950</c:v>
                </c:pt>
                <c:pt idx="3">
                  <c:v>734</c:v>
                </c:pt>
                <c:pt idx="4">
                  <c:v>569</c:v>
                </c:pt>
                <c:pt idx="5">
                  <c:v>468</c:v>
                </c:pt>
                <c:pt idx="6">
                  <c:v>726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C3-4D8D-9E1C-DF00624C3E32}"/>
            </c:ext>
          </c:extLst>
        </c:ser>
        <c:ser>
          <c:idx val="10"/>
          <c:order val="1"/>
          <c:tx>
            <c:v>Special</c:v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 xmlns:c16r2="http://schemas.microsoft.com/office/drawing/2015/06/chart"/>
            </c:strRef>
          </c:cat>
          <c:val>
            <c:numRef>
              <c:f>May!$C$39:$C$45</c:f>
              <c:numCache>
                <c:formatCode>_(* #,##0_);_(* \(#,##0\);_(* "-"??_);_(@_)</c:formatCode>
                <c:ptCount val="7"/>
                <c:pt idx="0">
                  <c:v>1065</c:v>
                </c:pt>
                <c:pt idx="1">
                  <c:v>1092</c:v>
                </c:pt>
                <c:pt idx="2">
                  <c:v>1155</c:v>
                </c:pt>
                <c:pt idx="3">
                  <c:v>1013</c:v>
                </c:pt>
                <c:pt idx="4">
                  <c:v>640</c:v>
                </c:pt>
                <c:pt idx="5">
                  <c:v>556</c:v>
                </c:pt>
                <c:pt idx="6">
                  <c:v>988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C3-4D8D-9E1C-DF00624C3E32}"/>
            </c:ext>
          </c:extLst>
        </c:ser>
        <c:ser>
          <c:idx val="11"/>
          <c:order val="2"/>
          <c:tx>
            <c:v>Young Organist</c:v>
          </c:tx>
          <c:spPr>
            <a:solidFill>
              <a:schemeClr val="accent6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 xmlns:c16r2="http://schemas.microsoft.com/office/drawing/2015/06/chart"/>
            </c:strRef>
          </c:cat>
          <c:val>
            <c:numRef>
              <c:f>May!$D$39:$D$45</c:f>
              <c:numCache>
                <c:formatCode>_(* #,##0_);_(* \(#,##0\);_(* "-"??_);_(@_)</c:formatCode>
                <c:ptCount val="7"/>
                <c:pt idx="0">
                  <c:v>172</c:v>
                </c:pt>
                <c:pt idx="1">
                  <c:v>156</c:v>
                </c:pt>
                <c:pt idx="2">
                  <c:v>123</c:v>
                </c:pt>
                <c:pt idx="3">
                  <c:v>159</c:v>
                </c:pt>
                <c:pt idx="4">
                  <c:v>135</c:v>
                </c:pt>
                <c:pt idx="5">
                  <c:v>89</c:v>
                </c:pt>
                <c:pt idx="6">
                  <c:v>171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5C3-4D8D-9E1C-DF00624C3E32}"/>
            </c:ext>
          </c:extLst>
        </c:ser>
        <c:ser>
          <c:idx val="12"/>
          <c:order val="3"/>
          <c:tx>
            <c:v>Regular 2019</c:v>
          </c:tx>
          <c:spPr>
            <a:solidFill>
              <a:schemeClr val="accent1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 xmlns:c16r2="http://schemas.microsoft.com/office/drawing/2015/06/chart"/>
            </c:strRef>
          </c:cat>
          <c:val>
            <c:numRef>
              <c:f>'April 19'!$B$11:$B$17</c:f>
              <c:numCache>
                <c:formatCode>General</c:formatCode>
                <c:ptCount val="7"/>
                <c:pt idx="0">
                  <c:v>998</c:v>
                </c:pt>
                <c:pt idx="1">
                  <c:v>1009</c:v>
                </c:pt>
                <c:pt idx="2">
                  <c:v>1042</c:v>
                </c:pt>
                <c:pt idx="3">
                  <c:v>825</c:v>
                </c:pt>
                <c:pt idx="4">
                  <c:v>614</c:v>
                </c:pt>
                <c:pt idx="5">
                  <c:v>522</c:v>
                </c:pt>
                <c:pt idx="6">
                  <c:v>775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5C3-4D8D-9E1C-DF00624C3E32}"/>
            </c:ext>
          </c:extLst>
        </c:ser>
        <c:ser>
          <c:idx val="13"/>
          <c:order val="4"/>
          <c:tx>
            <c:v>Special 2019</c:v>
          </c:tx>
          <c:spPr>
            <a:solidFill>
              <a:schemeClr val="accent2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 xmlns:c16r2="http://schemas.microsoft.com/office/drawing/2015/06/chart"/>
            </c:strRef>
          </c:cat>
          <c:val>
            <c:numRef>
              <c:f>'April 19'!$C$11:$C$17</c:f>
              <c:numCache>
                <c:formatCode>General</c:formatCode>
                <c:ptCount val="7"/>
                <c:pt idx="0">
                  <c:v>1048</c:v>
                </c:pt>
                <c:pt idx="1">
                  <c:v>1108</c:v>
                </c:pt>
                <c:pt idx="2">
                  <c:v>1131</c:v>
                </c:pt>
                <c:pt idx="3">
                  <c:v>1005</c:v>
                </c:pt>
                <c:pt idx="4">
                  <c:v>642</c:v>
                </c:pt>
                <c:pt idx="5">
                  <c:v>587</c:v>
                </c:pt>
                <c:pt idx="6">
                  <c:v>995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C3-4D8D-9E1C-DF00624C3E32}"/>
            </c:ext>
          </c:extLst>
        </c:ser>
        <c:ser>
          <c:idx val="14"/>
          <c:order val="5"/>
          <c:tx>
            <c:v>Young Organist 2019</c:v>
          </c:tx>
          <c:spPr>
            <a:solidFill>
              <a:schemeClr val="accent3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 xmlns:c16r2="http://schemas.microsoft.com/office/drawing/2015/06/chart"/>
            </c:strRef>
          </c:cat>
          <c:val>
            <c:numRef>
              <c:f>'April 19'!$D$11:$D$17</c:f>
              <c:numCache>
                <c:formatCode>General</c:formatCode>
                <c:ptCount val="7"/>
                <c:pt idx="0">
                  <c:v>184</c:v>
                </c:pt>
                <c:pt idx="1">
                  <c:v>169</c:v>
                </c:pt>
                <c:pt idx="2">
                  <c:v>148</c:v>
                </c:pt>
                <c:pt idx="3">
                  <c:v>148</c:v>
                </c:pt>
                <c:pt idx="4">
                  <c:v>142</c:v>
                </c:pt>
                <c:pt idx="5">
                  <c:v>96</c:v>
                </c:pt>
                <c:pt idx="6">
                  <c:v>204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5C3-4D8D-9E1C-DF00624C3E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2243584"/>
        <c:axId val="1922451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May!$B$38</c15:sqref>
                        </c15:formulaRef>
                      </c:ext>
                    </c:extLst>
                    <c:strCache>
                      <c:ptCount val="1"/>
                      <c:pt idx="0">
                        <c:v>Regular 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May!$B$39:$B$45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904</c:v>
                      </c:pt>
                      <c:pt idx="2">
                        <c:v>950</c:v>
                      </c:pt>
                      <c:pt idx="3">
                        <c:v>734</c:v>
                      </c:pt>
                      <c:pt idx="4">
                        <c:v>569</c:v>
                      </c:pt>
                      <c:pt idx="5">
                        <c:v>468</c:v>
                      </c:pt>
                      <c:pt idx="6">
                        <c:v>726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F9A-4F9C-BFCF-615E6CF039A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May!$C$38</c15:sqref>
                        </c15:formulaRef>
                      </c:ext>
                    </c:extLst>
                    <c:strCache>
                      <c:ptCount val="1"/>
                      <c:pt idx="0">
                        <c:v>Special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1065</c:v>
                      </c:pt>
                      <c:pt idx="1">
                        <c:v>1092</c:v>
                      </c:pt>
                      <c:pt idx="2">
                        <c:v>1155</c:v>
                      </c:pt>
                      <c:pt idx="3">
                        <c:v>1013</c:v>
                      </c:pt>
                      <c:pt idx="4">
                        <c:v>640</c:v>
                      </c:pt>
                      <c:pt idx="5">
                        <c:v>556</c:v>
                      </c:pt>
                      <c:pt idx="6">
                        <c:v>988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F9A-4F9C-BFCF-615E6CF039A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May!$D$38</c15:sqref>
                        </c15:formulaRef>
                      </c:ext>
                    </c:extLst>
                    <c:strCache>
                      <c:ptCount val="1"/>
                      <c:pt idx="0">
                        <c:v>Young Organist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172</c:v>
                      </c:pt>
                      <c:pt idx="1">
                        <c:v>156</c:v>
                      </c:pt>
                      <c:pt idx="2">
                        <c:v>123</c:v>
                      </c:pt>
                      <c:pt idx="3">
                        <c:v>159</c:v>
                      </c:pt>
                      <c:pt idx="4">
                        <c:v>135</c:v>
                      </c:pt>
                      <c:pt idx="5">
                        <c:v>89</c:v>
                      </c:pt>
                      <c:pt idx="6">
                        <c:v>171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F9A-4F9C-BFCF-615E6CF039A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F9A-4F9C-BFCF-615E6CF039A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F9A-4F9C-BFCF-615E6CF039A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F9A-4F9C-BFCF-615E6CF039A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strCache>
                      <c:ptCount val="1"/>
                      <c:pt idx="0">
                        <c:v>Regular 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F9A-4F9C-BFCF-615E6CF039A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</c15:sqref>
                        </c15:formulaRef>
                      </c:ext>
                    </c:extLst>
                    <c:strCache>
                      <c:ptCount val="1"/>
                      <c:pt idx="0">
                        <c:v>Special 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1052</c:v>
                      </c:pt>
                      <c:pt idx="1">
                        <c:v>1109</c:v>
                      </c:pt>
                      <c:pt idx="2">
                        <c:v>1132</c:v>
                      </c:pt>
                      <c:pt idx="3">
                        <c:v>1006</c:v>
                      </c:pt>
                      <c:pt idx="4">
                        <c:v>639</c:v>
                      </c:pt>
                      <c:pt idx="5">
                        <c:v>591</c:v>
                      </c:pt>
                      <c:pt idx="6">
                        <c:v>990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F9A-4F9C-BFCF-615E6CF039A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</c15:sqref>
                        </c15:formulaRef>
                      </c:ext>
                    </c:extLst>
                    <c:strCache>
                      <c:ptCount val="1"/>
                      <c:pt idx="0">
                        <c:v>Young Organist 2019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187</c:v>
                      </c:pt>
                      <c:pt idx="1">
                        <c:v>170</c:v>
                      </c:pt>
                      <c:pt idx="2">
                        <c:v>147</c:v>
                      </c:pt>
                      <c:pt idx="3">
                        <c:v>153</c:v>
                      </c:pt>
                      <c:pt idx="4">
                        <c:v>144</c:v>
                      </c:pt>
                      <c:pt idx="5">
                        <c:v>96</c:v>
                      </c:pt>
                      <c:pt idx="6">
                        <c:v>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F9A-4F9C-BFCF-615E6CF039A8}"/>
                  </c:ext>
                </c:extLst>
              </c15:ser>
            </c15:filteredBarSeries>
          </c:ext>
        </c:extLst>
      </c:barChart>
      <c:catAx>
        <c:axId val="19224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45120"/>
        <c:crosses val="autoZero"/>
        <c:auto val="1"/>
        <c:lblAlgn val="ctr"/>
        <c:lblOffset val="100"/>
        <c:noMultiLvlLbl val="0"/>
      </c:catAx>
      <c:valAx>
        <c:axId val="1922451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4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B0-4765-BCB3-AED20BB55F8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'June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20'!$B$2:$B$10</c:f>
              <c:numCache>
                <c:formatCode>General</c:formatCode>
                <c:ptCount val="9"/>
                <c:pt idx="0">
                  <c:v>13</c:v>
                </c:pt>
                <c:pt idx="1">
                  <c:v>5</c:v>
                </c:pt>
                <c:pt idx="2">
                  <c:v>19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B0-4765-BCB3-AED20BB55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'June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20'!$C$16:$C$24</c:f>
              <c:numCache>
                <c:formatCode>_(* #,##0_);_(* \(#,##0\);_(* "-"??_);_(@_)</c:formatCode>
                <c:ptCount val="9"/>
                <c:pt idx="0">
                  <c:v>5174</c:v>
                </c:pt>
                <c:pt idx="1">
                  <c:v>6453</c:v>
                </c:pt>
                <c:pt idx="2">
                  <c:v>1014</c:v>
                </c:pt>
                <c:pt idx="3">
                  <c:v>185</c:v>
                </c:pt>
                <c:pt idx="4">
                  <c:v>159</c:v>
                </c:pt>
                <c:pt idx="5">
                  <c:v>38</c:v>
                </c:pt>
                <c:pt idx="6">
                  <c:v>77</c:v>
                </c:pt>
                <c:pt idx="7">
                  <c:v>67</c:v>
                </c:pt>
                <c:pt idx="8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1-47F7-9D78-6D51417A09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93000874890634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August!$A$2:$A$15</c:f>
              <c:strCache>
                <c:ptCount val="14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</c:strCache>
            </c:strRef>
          </c:cat>
          <c:val>
            <c:numRef>
              <c:f>August!$B$2:$B$15</c:f>
              <c:numCache>
                <c:formatCode>General</c:formatCode>
                <c:ptCount val="14"/>
                <c:pt idx="0">
                  <c:v>37</c:v>
                </c:pt>
                <c:pt idx="1">
                  <c:v>17</c:v>
                </c:pt>
                <c:pt idx="2">
                  <c:v>38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C2-48B3-865A-D366F1294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4169275133817316"/>
          <c:y val="1.8775353627531778E-2"/>
          <c:w val="0.3416579232217013"/>
          <c:h val="0.9713233899190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22"/>
          <c:order val="0"/>
          <c:tx>
            <c:strRef>
              <c:f>June!$B$49</c:f>
              <c:strCache>
                <c:ptCount val="1"/>
                <c:pt idx="0">
                  <c:v>Regular 19</c:v>
                </c:pt>
              </c:strCache>
            </c:strRef>
          </c:tx>
          <c:spPr>
            <a:solidFill>
              <a:schemeClr val="accent5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June!$B$50:$B$56</c:f>
              <c:numCache>
                <c:formatCode>_(* #,##0_);_(* \(#,##0\);_(* "-"??_);_(@_)</c:formatCode>
                <c:ptCount val="7"/>
                <c:pt idx="0">
                  <c:v>978</c:v>
                </c:pt>
                <c:pt idx="1">
                  <c:v>1005</c:v>
                </c:pt>
                <c:pt idx="2">
                  <c:v>1030</c:v>
                </c:pt>
                <c:pt idx="3">
                  <c:v>818</c:v>
                </c:pt>
                <c:pt idx="4">
                  <c:v>601</c:v>
                </c:pt>
                <c:pt idx="5">
                  <c:v>514</c:v>
                </c:pt>
                <c:pt idx="6">
                  <c:v>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A73-40CA-BF1F-0E1555642F17}"/>
            </c:ext>
          </c:extLst>
        </c:ser>
        <c:ser>
          <c:idx val="23"/>
          <c:order val="1"/>
          <c:tx>
            <c:strRef>
              <c:f>June!$C$49</c:f>
              <c:strCache>
                <c:ptCount val="1"/>
                <c:pt idx="0">
                  <c:v>Special 19</c:v>
                </c:pt>
              </c:strCache>
            </c:strRef>
          </c:tx>
          <c:spPr>
            <a:solidFill>
              <a:schemeClr val="accent6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June!$C$50:$C$56</c:f>
              <c:numCache>
                <c:formatCode>_(* #,##0_);_(* \(#,##0\);_(* "-"??_);_(@_)</c:formatCode>
                <c:ptCount val="7"/>
                <c:pt idx="0">
                  <c:v>1054</c:v>
                </c:pt>
                <c:pt idx="1">
                  <c:v>1112</c:v>
                </c:pt>
                <c:pt idx="2">
                  <c:v>1139</c:v>
                </c:pt>
                <c:pt idx="3">
                  <c:v>1012</c:v>
                </c:pt>
                <c:pt idx="4">
                  <c:v>646</c:v>
                </c:pt>
                <c:pt idx="5">
                  <c:v>591</c:v>
                </c:pt>
                <c:pt idx="6">
                  <c:v>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A73-40CA-BF1F-0E1555642F17}"/>
            </c:ext>
          </c:extLst>
        </c:ser>
        <c:ser>
          <c:idx val="24"/>
          <c:order val="2"/>
          <c:tx>
            <c:strRef>
              <c:f>June!$D$49</c:f>
              <c:strCache>
                <c:ptCount val="1"/>
                <c:pt idx="0">
                  <c:v>Young Organist 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June!$D$50:$D$56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167</c:v>
                </c:pt>
                <c:pt idx="2">
                  <c:v>143</c:v>
                </c:pt>
                <c:pt idx="3">
                  <c:v>145</c:v>
                </c:pt>
                <c:pt idx="4">
                  <c:v>142</c:v>
                </c:pt>
                <c:pt idx="5">
                  <c:v>96</c:v>
                </c:pt>
                <c:pt idx="6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A73-40CA-BF1F-0E1555642F17}"/>
            </c:ext>
          </c:extLst>
        </c:ser>
        <c:ser>
          <c:idx val="25"/>
          <c:order val="3"/>
          <c:tx>
            <c:strRef>
              <c:f>'June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895</c:v>
                </c:pt>
                <c:pt idx="2">
                  <c:v>943</c:v>
                </c:pt>
                <c:pt idx="3">
                  <c:v>723</c:v>
                </c:pt>
                <c:pt idx="4">
                  <c:v>557</c:v>
                </c:pt>
                <c:pt idx="5">
                  <c:v>458</c:v>
                </c:pt>
                <c:pt idx="6">
                  <c:v>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A73-40CA-BF1F-0E1555642F17}"/>
            </c:ext>
          </c:extLst>
        </c:ser>
        <c:ser>
          <c:idx val="26"/>
          <c:order val="4"/>
          <c:tx>
            <c:strRef>
              <c:f>'June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20'!$C$39:$C$45</c:f>
              <c:numCache>
                <c:formatCode>_(* #,##0_);_(* \(#,##0\);_(* "-"??_);_(@_)</c:formatCode>
                <c:ptCount val="7"/>
                <c:pt idx="0">
                  <c:v>1067</c:v>
                </c:pt>
                <c:pt idx="1">
                  <c:v>1086</c:v>
                </c:pt>
                <c:pt idx="2">
                  <c:v>1147</c:v>
                </c:pt>
                <c:pt idx="3">
                  <c:v>1006</c:v>
                </c:pt>
                <c:pt idx="4">
                  <c:v>631</c:v>
                </c:pt>
                <c:pt idx="5">
                  <c:v>561</c:v>
                </c:pt>
                <c:pt idx="6">
                  <c:v>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A73-40CA-BF1F-0E1555642F17}"/>
            </c:ext>
          </c:extLst>
        </c:ser>
        <c:ser>
          <c:idx val="27"/>
          <c:order val="5"/>
          <c:tx>
            <c:strRef>
              <c:f>'June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20'!$D$39:$D$45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153</c:v>
                </c:pt>
                <c:pt idx="2">
                  <c:v>125</c:v>
                </c:pt>
                <c:pt idx="3">
                  <c:v>160</c:v>
                </c:pt>
                <c:pt idx="4">
                  <c:v>138</c:v>
                </c:pt>
                <c:pt idx="5">
                  <c:v>92</c:v>
                </c:pt>
                <c:pt idx="6">
                  <c:v>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A73-40CA-BF1F-0E1555642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2008192"/>
        <c:axId val="1920097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'June 20'!$B$38</c15:sqref>
                        </c15:formulaRef>
                      </c:ext>
                    </c:extLst>
                    <c:strCache>
                      <c:ptCount val="1"/>
                      <c:pt idx="0">
                        <c:v>Regular 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'June 20'!$B$39:$B$45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895</c:v>
                      </c:pt>
                      <c:pt idx="2">
                        <c:v>943</c:v>
                      </c:pt>
                      <c:pt idx="3">
                        <c:v>723</c:v>
                      </c:pt>
                      <c:pt idx="4">
                        <c:v>557</c:v>
                      </c:pt>
                      <c:pt idx="5">
                        <c:v>458</c:v>
                      </c:pt>
                      <c:pt idx="6">
                        <c:v>727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F28-4363-968A-8F8B0F8B80B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20'!$C$38</c15:sqref>
                        </c15:formulaRef>
                      </c:ext>
                    </c:extLst>
                    <c:strCache>
                      <c:ptCount val="1"/>
                      <c:pt idx="0">
                        <c:v>Special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1067</c:v>
                      </c:pt>
                      <c:pt idx="1">
                        <c:v>1086</c:v>
                      </c:pt>
                      <c:pt idx="2">
                        <c:v>1147</c:v>
                      </c:pt>
                      <c:pt idx="3">
                        <c:v>1006</c:v>
                      </c:pt>
                      <c:pt idx="4">
                        <c:v>631</c:v>
                      </c:pt>
                      <c:pt idx="5">
                        <c:v>561</c:v>
                      </c:pt>
                      <c:pt idx="6">
                        <c:v>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28-4363-968A-8F8B0F8B80B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20'!$D$38</c15:sqref>
                        </c15:formulaRef>
                      </c:ext>
                    </c:extLst>
                    <c:strCache>
                      <c:ptCount val="1"/>
                      <c:pt idx="0">
                        <c:v>Young Organist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177</c:v>
                      </c:pt>
                      <c:pt idx="1">
                        <c:v>153</c:v>
                      </c:pt>
                      <c:pt idx="2">
                        <c:v>125</c:v>
                      </c:pt>
                      <c:pt idx="3">
                        <c:v>160</c:v>
                      </c:pt>
                      <c:pt idx="4">
                        <c:v>138</c:v>
                      </c:pt>
                      <c:pt idx="5">
                        <c:v>92</c:v>
                      </c:pt>
                      <c:pt idx="6">
                        <c:v>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F28-4363-968A-8F8B0F8B80B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F28-4363-968A-8F8B0F8B80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F28-4363-968A-8F8B0F8B80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F28-4363-968A-8F8B0F8B80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strCache>
                      <c:ptCount val="1"/>
                      <c:pt idx="0">
                        <c:v>Regular 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F28-4363-968A-8F8B0F8B80B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</c15:sqref>
                        </c15:formulaRef>
                      </c:ext>
                    </c:extLst>
                    <c:strCache>
                      <c:ptCount val="1"/>
                      <c:pt idx="0">
                        <c:v>Special 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1052</c:v>
                      </c:pt>
                      <c:pt idx="1">
                        <c:v>1109</c:v>
                      </c:pt>
                      <c:pt idx="2">
                        <c:v>1132</c:v>
                      </c:pt>
                      <c:pt idx="3">
                        <c:v>1006</c:v>
                      </c:pt>
                      <c:pt idx="4">
                        <c:v>639</c:v>
                      </c:pt>
                      <c:pt idx="5">
                        <c:v>591</c:v>
                      </c:pt>
                      <c:pt idx="6">
                        <c:v>990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F28-4363-968A-8F8B0F8B80B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</c15:sqref>
                        </c15:formulaRef>
                      </c:ext>
                    </c:extLst>
                    <c:strCache>
                      <c:ptCount val="1"/>
                      <c:pt idx="0">
                        <c:v>Young Organist 2019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187</c:v>
                      </c:pt>
                      <c:pt idx="1">
                        <c:v>170</c:v>
                      </c:pt>
                      <c:pt idx="2">
                        <c:v>147</c:v>
                      </c:pt>
                      <c:pt idx="3">
                        <c:v>153</c:v>
                      </c:pt>
                      <c:pt idx="4">
                        <c:v>144</c:v>
                      </c:pt>
                      <c:pt idx="5">
                        <c:v>96</c:v>
                      </c:pt>
                      <c:pt idx="6">
                        <c:v>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F28-4363-968A-8F8B0F8B80B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Regular</c:v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895</c:v>
                      </c:pt>
                      <c:pt idx="2">
                        <c:v>943</c:v>
                      </c:pt>
                      <c:pt idx="3">
                        <c:v>723</c:v>
                      </c:pt>
                      <c:pt idx="4">
                        <c:v>557</c:v>
                      </c:pt>
                      <c:pt idx="5">
                        <c:v>458</c:v>
                      </c:pt>
                      <c:pt idx="6">
                        <c:v>727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F28-4363-968A-8F8B0F8B80B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Special</c:v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1067</c:v>
                      </c:pt>
                      <c:pt idx="1">
                        <c:v>1086</c:v>
                      </c:pt>
                      <c:pt idx="2">
                        <c:v>1147</c:v>
                      </c:pt>
                      <c:pt idx="3">
                        <c:v>1006</c:v>
                      </c:pt>
                      <c:pt idx="4">
                        <c:v>631</c:v>
                      </c:pt>
                      <c:pt idx="5">
                        <c:v>561</c:v>
                      </c:pt>
                      <c:pt idx="6">
                        <c:v>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F28-4363-968A-8F8B0F8B80B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Young Organist</c:v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177</c:v>
                      </c:pt>
                      <c:pt idx="1">
                        <c:v>153</c:v>
                      </c:pt>
                      <c:pt idx="2">
                        <c:v>125</c:v>
                      </c:pt>
                      <c:pt idx="3">
                        <c:v>160</c:v>
                      </c:pt>
                      <c:pt idx="4">
                        <c:v>138</c:v>
                      </c:pt>
                      <c:pt idx="5">
                        <c:v>92</c:v>
                      </c:pt>
                      <c:pt idx="6">
                        <c:v>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28-4363-968A-8F8B0F8B80B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Regular 2019</c:v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19'!$B$11:$B$17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998</c:v>
                      </c:pt>
                      <c:pt idx="1">
                        <c:v>1009</c:v>
                      </c:pt>
                      <c:pt idx="2">
                        <c:v>1042</c:v>
                      </c:pt>
                      <c:pt idx="3">
                        <c:v>825</c:v>
                      </c:pt>
                      <c:pt idx="4">
                        <c:v>614</c:v>
                      </c:pt>
                      <c:pt idx="5">
                        <c:v>522</c:v>
                      </c:pt>
                      <c:pt idx="6">
                        <c:v>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F28-4363-968A-8F8B0F8B80B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Special 2019</c:v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19'!$C$11:$C$17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1048</c:v>
                      </c:pt>
                      <c:pt idx="1">
                        <c:v>1108</c:v>
                      </c:pt>
                      <c:pt idx="2">
                        <c:v>1131</c:v>
                      </c:pt>
                      <c:pt idx="3">
                        <c:v>1005</c:v>
                      </c:pt>
                      <c:pt idx="4">
                        <c:v>642</c:v>
                      </c:pt>
                      <c:pt idx="5">
                        <c:v>587</c:v>
                      </c:pt>
                      <c:pt idx="6">
                        <c:v>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F28-4363-968A-8F8B0F8B80B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Young Organist 2019</c:v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19'!$D$11:$D$17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184</c:v>
                      </c:pt>
                      <c:pt idx="1">
                        <c:v>169</c:v>
                      </c:pt>
                      <c:pt idx="2">
                        <c:v>148</c:v>
                      </c:pt>
                      <c:pt idx="3">
                        <c:v>148</c:v>
                      </c:pt>
                      <c:pt idx="4">
                        <c:v>142</c:v>
                      </c:pt>
                      <c:pt idx="5">
                        <c:v>96</c:v>
                      </c:pt>
                      <c:pt idx="6">
                        <c:v>204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28-4363-968A-8F8B0F8B80B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June!$B$49:$B$56</c15:sqref>
                        </c15:formulaRef>
                      </c:ext>
                    </c:extLst>
                    <c:strCache>
                      <c:ptCount val="8"/>
                      <c:pt idx="0">
                        <c:v>Regular 19</c:v>
                      </c:pt>
                      <c:pt idx="1">
                        <c:v> 978 </c:v>
                      </c:pt>
                      <c:pt idx="2">
                        <c:v> 1,005 </c:v>
                      </c:pt>
                      <c:pt idx="3">
                        <c:v> 1,030 </c:v>
                      </c:pt>
                      <c:pt idx="4">
                        <c:v> 818 </c:v>
                      </c:pt>
                      <c:pt idx="5">
                        <c:v> 601 </c:v>
                      </c:pt>
                      <c:pt idx="6">
                        <c:v> 514 </c:v>
                      </c:pt>
                      <c:pt idx="7">
                        <c:v> 764 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A73-40CA-BF1F-0E1555642F17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June!$B$49:$B$56</c15:sqref>
                        </c15:formulaRef>
                      </c:ext>
                    </c:extLst>
                    <c:strCache>
                      <c:ptCount val="8"/>
                      <c:pt idx="0">
                        <c:v>Regular 19</c:v>
                      </c:pt>
                      <c:pt idx="1">
                        <c:v> 978 </c:v>
                      </c:pt>
                      <c:pt idx="2">
                        <c:v> 1,005 </c:v>
                      </c:pt>
                      <c:pt idx="3">
                        <c:v> 1,030 </c:v>
                      </c:pt>
                      <c:pt idx="4">
                        <c:v> 818 </c:v>
                      </c:pt>
                      <c:pt idx="5">
                        <c:v> 601 </c:v>
                      </c:pt>
                      <c:pt idx="6">
                        <c:v> 514 </c:v>
                      </c:pt>
                      <c:pt idx="7">
                        <c:v> 764 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June!$A$50:$A$56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A73-40CA-BF1F-0E1555642F17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June!$C$49:$C$56</c15:sqref>
                        </c15:formulaRef>
                      </c:ext>
                    </c:extLst>
                    <c:strCache>
                      <c:ptCount val="8"/>
                      <c:pt idx="0">
                        <c:v>Special 19</c:v>
                      </c:pt>
                      <c:pt idx="1">
                        <c:v> 1,054 </c:v>
                      </c:pt>
                      <c:pt idx="2">
                        <c:v> 1,112 </c:v>
                      </c:pt>
                      <c:pt idx="3">
                        <c:v> 1,139 </c:v>
                      </c:pt>
                      <c:pt idx="4">
                        <c:v> 1,012 </c:v>
                      </c:pt>
                      <c:pt idx="5">
                        <c:v> 646 </c:v>
                      </c:pt>
                      <c:pt idx="6">
                        <c:v> 591 </c:v>
                      </c:pt>
                      <c:pt idx="7">
                        <c:v> 993 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A73-40CA-BF1F-0E1555642F17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June!$D$49:$D$56</c15:sqref>
                        </c15:formulaRef>
                      </c:ext>
                    </c:extLst>
                    <c:strCache>
                      <c:ptCount val="8"/>
                      <c:pt idx="0">
                        <c:v>Young Organist 19</c:v>
                      </c:pt>
                      <c:pt idx="1">
                        <c:v> 181 </c:v>
                      </c:pt>
                      <c:pt idx="2">
                        <c:v> 167 </c:v>
                      </c:pt>
                      <c:pt idx="3">
                        <c:v> 143 </c:v>
                      </c:pt>
                      <c:pt idx="4">
                        <c:v> 145 </c:v>
                      </c:pt>
                      <c:pt idx="5">
                        <c:v> 142 </c:v>
                      </c:pt>
                      <c:pt idx="6">
                        <c:v> 96 </c:v>
                      </c:pt>
                      <c:pt idx="7">
                        <c:v> 199 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A73-40CA-BF1F-0E1555642F17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20'!$B$38:$B$45</c15:sqref>
                        </c15:formulaRef>
                      </c:ext>
                    </c:extLst>
                    <c:strCache>
                      <c:ptCount val="8"/>
                      <c:pt idx="0">
                        <c:v>Regular </c:v>
                      </c:pt>
                      <c:pt idx="1">
                        <c:v> 902 </c:v>
                      </c:pt>
                      <c:pt idx="2">
                        <c:v> 895 </c:v>
                      </c:pt>
                      <c:pt idx="3">
                        <c:v> 943 </c:v>
                      </c:pt>
                      <c:pt idx="4">
                        <c:v> 723 </c:v>
                      </c:pt>
                      <c:pt idx="5">
                        <c:v> 557 </c:v>
                      </c:pt>
                      <c:pt idx="6">
                        <c:v> 458 </c:v>
                      </c:pt>
                      <c:pt idx="7">
                        <c:v> 727 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A73-40CA-BF1F-0E1555642F17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20'!$C$38:$C$45</c15:sqref>
                        </c15:formulaRef>
                      </c:ext>
                    </c:extLst>
                    <c:strCache>
                      <c:ptCount val="8"/>
                      <c:pt idx="0">
                        <c:v>Special</c:v>
                      </c:pt>
                      <c:pt idx="1">
                        <c:v> 1,067 </c:v>
                      </c:pt>
                      <c:pt idx="2">
                        <c:v> 1,086 </c:v>
                      </c:pt>
                      <c:pt idx="3">
                        <c:v> 1,147 </c:v>
                      </c:pt>
                      <c:pt idx="4">
                        <c:v> 1,006 </c:v>
                      </c:pt>
                      <c:pt idx="5">
                        <c:v> 631 </c:v>
                      </c:pt>
                      <c:pt idx="6">
                        <c:v> 561 </c:v>
                      </c:pt>
                      <c:pt idx="7">
                        <c:v> 986 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A73-40CA-BF1F-0E1555642F17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20'!$D$38:$D$45</c15:sqref>
                        </c15:formulaRef>
                      </c:ext>
                    </c:extLst>
                    <c:strCache>
                      <c:ptCount val="8"/>
                      <c:pt idx="0">
                        <c:v>Young Organist</c:v>
                      </c:pt>
                      <c:pt idx="1">
                        <c:v> 177 </c:v>
                      </c:pt>
                      <c:pt idx="2">
                        <c:v> 153 </c:v>
                      </c:pt>
                      <c:pt idx="3">
                        <c:v> 125 </c:v>
                      </c:pt>
                      <c:pt idx="4">
                        <c:v> 160 </c:v>
                      </c:pt>
                      <c:pt idx="5">
                        <c:v> 138 </c:v>
                      </c:pt>
                      <c:pt idx="6">
                        <c:v> 92 </c:v>
                      </c:pt>
                      <c:pt idx="7">
                        <c:v> 169 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A73-40CA-BF1F-0E1555642F17}"/>
                  </c:ext>
                </c:extLst>
              </c15:ser>
            </c15:filteredBarSeries>
          </c:ext>
        </c:extLst>
      </c:barChart>
      <c:catAx>
        <c:axId val="19200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09728"/>
        <c:crosses val="autoZero"/>
        <c:auto val="1"/>
        <c:lblAlgn val="ctr"/>
        <c:lblOffset val="100"/>
        <c:noMultiLvlLbl val="0"/>
      </c:catAx>
      <c:valAx>
        <c:axId val="1920097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0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7B-4CCC-A6A3-73F82E1BBE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7B-4CCC-A6A3-73F82E1BBE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7B-4CCC-A6A3-73F82E1BBED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7B-4CCC-A6A3-73F82E1BBED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7B-4CCC-A6A3-73F82E1BBED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7B-4CCC-A6A3-73F82E1BBED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C7B-4CCC-A6A3-73F82E1BBED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C7B-4CCC-A6A3-73F82E1BBED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C7B-4CCC-A6A3-73F82E1BBE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'July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20'!$B$2:$B$10</c:f>
              <c:numCache>
                <c:formatCode>General</c:formatCode>
                <c:ptCount val="9"/>
                <c:pt idx="0">
                  <c:v>24</c:v>
                </c:pt>
                <c:pt idx="1">
                  <c:v>9</c:v>
                </c:pt>
                <c:pt idx="2">
                  <c:v>30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C7B-4CCC-A6A3-73F82E1BBE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7D-431B-87B2-F1947E8BA1F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7D-431B-87B2-F1947E8BA1F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7D-431B-87B2-F1947E8BA1F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7D-431B-87B2-F1947E8BA1F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57D-431B-87B2-F1947E8BA1F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57D-431B-87B2-F1947E8BA1F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57D-431B-87B2-F1947E8BA1F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57D-431B-87B2-F1947E8BA1F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57D-431B-87B2-F1947E8BA1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'July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20'!$C$16:$C$24</c:f>
              <c:numCache>
                <c:formatCode>_(* #,##0_);_(* \(#,##0\);_(* "-"??_);_(@_)</c:formatCode>
                <c:ptCount val="9"/>
                <c:pt idx="0">
                  <c:v>4338</c:v>
                </c:pt>
                <c:pt idx="1">
                  <c:v>5294</c:v>
                </c:pt>
                <c:pt idx="2">
                  <c:v>951</c:v>
                </c:pt>
                <c:pt idx="3">
                  <c:v>168</c:v>
                </c:pt>
                <c:pt idx="4">
                  <c:v>146</c:v>
                </c:pt>
                <c:pt idx="5">
                  <c:v>44</c:v>
                </c:pt>
                <c:pt idx="6">
                  <c:v>78</c:v>
                </c:pt>
                <c:pt idx="7">
                  <c:v>69</c:v>
                </c:pt>
                <c:pt idx="8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57D-431B-87B2-F1947E8BA1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20'!$B$39:$B$45</c:f>
              <c:numCache>
                <c:formatCode>_(* #,##0_);_(* \(#,##0\);_(* "-"??_);_(@_)</c:formatCode>
                <c:ptCount val="7"/>
                <c:pt idx="0">
                  <c:v>797</c:v>
                </c:pt>
                <c:pt idx="1">
                  <c:v>751</c:v>
                </c:pt>
                <c:pt idx="2">
                  <c:v>780</c:v>
                </c:pt>
                <c:pt idx="3">
                  <c:v>608</c:v>
                </c:pt>
                <c:pt idx="4">
                  <c:v>408</c:v>
                </c:pt>
                <c:pt idx="5">
                  <c:v>395</c:v>
                </c:pt>
                <c:pt idx="6">
                  <c:v>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AA-483C-B029-EE6B8A90B82E}"/>
            </c:ext>
          </c:extLst>
        </c:ser>
        <c:ser>
          <c:idx val="1"/>
          <c:order val="1"/>
          <c:tx>
            <c:strRef>
              <c:f>'July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A-483C-B029-EE6B8A90B82E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AA-483C-B029-EE6B8A90B82E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AA-483C-B029-EE6B8A90B82E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AA-483C-B029-EE6B8A90B82E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AA-483C-B029-EE6B8A90B82E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AA-483C-B029-EE6B8A90B82E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AA-483C-B029-EE6B8A90B82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20'!$C$39:$C$45</c:f>
              <c:numCache>
                <c:formatCode>_(* #,##0_);_(* \(#,##0\);_(* "-"??_);_(@_)</c:formatCode>
                <c:ptCount val="7"/>
                <c:pt idx="0">
                  <c:v>915</c:v>
                </c:pt>
                <c:pt idx="1">
                  <c:v>906</c:v>
                </c:pt>
                <c:pt idx="2">
                  <c:v>957</c:v>
                </c:pt>
                <c:pt idx="3">
                  <c:v>808</c:v>
                </c:pt>
                <c:pt idx="4">
                  <c:v>458</c:v>
                </c:pt>
                <c:pt idx="5">
                  <c:v>478</c:v>
                </c:pt>
                <c:pt idx="6">
                  <c:v>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AA-483C-B029-EE6B8A90B82E}"/>
            </c:ext>
          </c:extLst>
        </c:ser>
        <c:ser>
          <c:idx val="2"/>
          <c:order val="2"/>
          <c:tx>
            <c:strRef>
              <c:f>'July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20'!$D$39:$D$45</c:f>
              <c:numCache>
                <c:formatCode>_(* #,##0_);_(* \(#,##0\);_(* "-"??_);_(@_)</c:formatCode>
                <c:ptCount val="7"/>
                <c:pt idx="0">
                  <c:v>167</c:v>
                </c:pt>
                <c:pt idx="1">
                  <c:v>137</c:v>
                </c:pt>
                <c:pt idx="2">
                  <c:v>117</c:v>
                </c:pt>
                <c:pt idx="3">
                  <c:v>155</c:v>
                </c:pt>
                <c:pt idx="4">
                  <c:v>130</c:v>
                </c:pt>
                <c:pt idx="5">
                  <c:v>89</c:v>
                </c:pt>
                <c:pt idx="6">
                  <c:v>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5AA-483C-B029-EE6B8A90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033728"/>
        <c:axId val="193035264"/>
        <c:axId val="0"/>
      </c:bar3DChart>
      <c:catAx>
        <c:axId val="19303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35264"/>
        <c:crosses val="autoZero"/>
        <c:auto val="1"/>
        <c:lblAlgn val="ctr"/>
        <c:lblOffset val="100"/>
        <c:noMultiLvlLbl val="0"/>
      </c:catAx>
      <c:valAx>
        <c:axId val="19303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July!$B$22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July!$B$23:$B$29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951</c:v>
                </c:pt>
                <c:pt idx="2">
                  <c:v>986</c:v>
                </c:pt>
                <c:pt idx="3">
                  <c:v>766</c:v>
                </c:pt>
                <c:pt idx="4">
                  <c:v>546</c:v>
                </c:pt>
                <c:pt idx="5">
                  <c:v>474</c:v>
                </c:pt>
                <c:pt idx="6">
                  <c:v>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68-4846-81B5-79F92A610C29}"/>
            </c:ext>
          </c:extLst>
        </c:ser>
        <c:ser>
          <c:idx val="1"/>
          <c:order val="1"/>
          <c:tx>
            <c:strRef>
              <c:f>July!$C$22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68-4846-81B5-79F92A610C29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68-4846-81B5-79F92A610C29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68-4846-81B5-79F92A610C29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68-4846-81B5-79F92A610C29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68-4846-81B5-79F92A610C29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68-4846-81B5-79F92A610C29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68-4846-81B5-79F92A610C2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July!$C$23:$C$29</c:f>
              <c:numCache>
                <c:formatCode>_(* #,##0_);_(* \(#,##0\);_(* "-"??_);_(@_)</c:formatCode>
                <c:ptCount val="7"/>
                <c:pt idx="0">
                  <c:v>988</c:v>
                </c:pt>
                <c:pt idx="1">
                  <c:v>1023</c:v>
                </c:pt>
                <c:pt idx="2">
                  <c:v>1067</c:v>
                </c:pt>
                <c:pt idx="3">
                  <c:v>925</c:v>
                </c:pt>
                <c:pt idx="4">
                  <c:v>579</c:v>
                </c:pt>
                <c:pt idx="5">
                  <c:v>528</c:v>
                </c:pt>
                <c:pt idx="6">
                  <c:v>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868-4846-81B5-79F92A610C29}"/>
            </c:ext>
          </c:extLst>
        </c:ser>
        <c:ser>
          <c:idx val="2"/>
          <c:order val="2"/>
          <c:tx>
            <c:strRef>
              <c:f>July!$D$22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July!$D$23:$D$29</c:f>
              <c:numCache>
                <c:formatCode>_(* #,##0_);_(* \(#,##0\);_(* "-"??_);_(@_)</c:formatCode>
                <c:ptCount val="7"/>
                <c:pt idx="0">
                  <c:v>180</c:v>
                </c:pt>
                <c:pt idx="1">
                  <c:v>167</c:v>
                </c:pt>
                <c:pt idx="2">
                  <c:v>137</c:v>
                </c:pt>
                <c:pt idx="3">
                  <c:v>143</c:v>
                </c:pt>
                <c:pt idx="4">
                  <c:v>145</c:v>
                </c:pt>
                <c:pt idx="5">
                  <c:v>87</c:v>
                </c:pt>
                <c:pt idx="6">
                  <c:v>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868-4846-81B5-79F92A610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116800"/>
        <c:axId val="193409408"/>
        <c:axId val="0"/>
      </c:bar3DChart>
      <c:catAx>
        <c:axId val="19311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09408"/>
        <c:crosses val="autoZero"/>
        <c:auto val="1"/>
        <c:lblAlgn val="ctr"/>
        <c:lblOffset val="100"/>
        <c:noMultiLvlLbl val="0"/>
      </c:catAx>
      <c:valAx>
        <c:axId val="19340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1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AC-4A25-A6CA-7D193ACBBF3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AC-4A25-A6CA-7D193ACBBF3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AC-4A25-A6CA-7D193ACBBF3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BAC-4A25-A6CA-7D193ACBBF3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BAC-4A25-A6CA-7D193ACBBF3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BAC-4A25-A6CA-7D193ACBBF3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BAC-4A25-A6CA-7D193ACBBF3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BAC-4A25-A6CA-7D193ACBBF3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BAC-4A25-A6CA-7D193ACBBF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'Aug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20'!$B$2:$B$10</c:f>
              <c:numCache>
                <c:formatCode>General</c:formatCode>
                <c:ptCount val="9"/>
                <c:pt idx="0">
                  <c:v>21</c:v>
                </c:pt>
                <c:pt idx="1">
                  <c:v>4</c:v>
                </c:pt>
                <c:pt idx="2">
                  <c:v>11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BBAC-4A25-A6CA-7D193ACBBF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CA-4317-8E5E-F526AAC2D0F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CA-4317-8E5E-F526AAC2D0F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CA-4317-8E5E-F526AAC2D0F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CA-4317-8E5E-F526AAC2D0F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0CA-4317-8E5E-F526AAC2D0F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0CA-4317-8E5E-F526AAC2D0F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0CA-4317-8E5E-F526AAC2D0F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0CA-4317-8E5E-F526AAC2D0F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0CA-4317-8E5E-F526AAC2D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'Aug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20'!$C$16:$C$24</c:f>
              <c:numCache>
                <c:formatCode>_(* #,##0_);_(* \(#,##0\);_(* "-"??_);_(@_)</c:formatCode>
                <c:ptCount val="9"/>
                <c:pt idx="0">
                  <c:v>4692</c:v>
                </c:pt>
                <c:pt idx="1">
                  <c:v>5801</c:v>
                </c:pt>
                <c:pt idx="2">
                  <c:v>942</c:v>
                </c:pt>
                <c:pt idx="3">
                  <c:v>165</c:v>
                </c:pt>
                <c:pt idx="4">
                  <c:v>150</c:v>
                </c:pt>
                <c:pt idx="5">
                  <c:v>45</c:v>
                </c:pt>
                <c:pt idx="6">
                  <c:v>75</c:v>
                </c:pt>
                <c:pt idx="7">
                  <c:v>71</c:v>
                </c:pt>
                <c:pt idx="8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0CA-4317-8E5E-F526AAC2D0F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August</a:t>
            </a:r>
            <a:r>
              <a:rPr lang="en-US" baseline="0"/>
              <a:t> 2020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20'!$B$30:$B$36</c:f>
              <c:numCache>
                <c:formatCode>_(* #,##0_);_(* \(#,##0\);_(* "-"??_);_(@_)</c:formatCode>
                <c:ptCount val="7"/>
                <c:pt idx="0">
                  <c:v>825</c:v>
                </c:pt>
                <c:pt idx="1">
                  <c:v>806</c:v>
                </c:pt>
                <c:pt idx="2">
                  <c:v>844</c:v>
                </c:pt>
                <c:pt idx="3">
                  <c:v>655</c:v>
                </c:pt>
                <c:pt idx="4">
                  <c:v>515</c:v>
                </c:pt>
                <c:pt idx="5">
                  <c:v>418</c:v>
                </c:pt>
                <c:pt idx="6">
                  <c:v>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E2-4A96-B743-E9908B33EB4D}"/>
            </c:ext>
          </c:extLst>
        </c:ser>
        <c:ser>
          <c:idx val="1"/>
          <c:order val="1"/>
          <c:tx>
            <c:strRef>
              <c:f>'Aug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E2-4A96-B743-E9908B33EB4D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E2-4A96-B743-E9908B33EB4D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2-4A96-B743-E9908B33EB4D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E2-4A96-B743-E9908B33EB4D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2-4A96-B743-E9908B33EB4D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E2-4A96-B743-E9908B33EB4D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2-4A96-B743-E9908B33EB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20'!$C$30:$C$36</c:f>
              <c:numCache>
                <c:formatCode>_(* #,##0_);_(* \(#,##0\);_(* "-"??_);_(@_)</c:formatCode>
                <c:ptCount val="7"/>
                <c:pt idx="0">
                  <c:v>974</c:v>
                </c:pt>
                <c:pt idx="1">
                  <c:v>988</c:v>
                </c:pt>
                <c:pt idx="2">
                  <c:v>1028</c:v>
                </c:pt>
                <c:pt idx="3">
                  <c:v>875</c:v>
                </c:pt>
                <c:pt idx="4">
                  <c:v>586</c:v>
                </c:pt>
                <c:pt idx="5">
                  <c:v>511</c:v>
                </c:pt>
                <c:pt idx="6">
                  <c:v>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AE2-4A96-B743-E9908B33EB4D}"/>
            </c:ext>
          </c:extLst>
        </c:ser>
        <c:ser>
          <c:idx val="2"/>
          <c:order val="2"/>
          <c:tx>
            <c:strRef>
              <c:f>'Aug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20'!$D$30:$D$36</c:f>
              <c:numCache>
                <c:formatCode>_(* #,##0_);_(* \(#,##0\);_(* "-"??_);_(@_)</c:formatCode>
                <c:ptCount val="7"/>
                <c:pt idx="0">
                  <c:v>165</c:v>
                </c:pt>
                <c:pt idx="1">
                  <c:v>133</c:v>
                </c:pt>
                <c:pt idx="2">
                  <c:v>115</c:v>
                </c:pt>
                <c:pt idx="3">
                  <c:v>158</c:v>
                </c:pt>
                <c:pt idx="4">
                  <c:v>139</c:v>
                </c:pt>
                <c:pt idx="5">
                  <c:v>86</c:v>
                </c:pt>
                <c:pt idx="6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AE2-4A96-B743-E9908B33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671936"/>
        <c:axId val="193673472"/>
        <c:axId val="0"/>
      </c:bar3DChart>
      <c:catAx>
        <c:axId val="1936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73472"/>
        <c:crosses val="autoZero"/>
        <c:auto val="1"/>
        <c:lblAlgn val="ctr"/>
        <c:lblOffset val="100"/>
        <c:noMultiLvlLbl val="0"/>
      </c:catAx>
      <c:valAx>
        <c:axId val="1936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7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August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August!$B$39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August!$B$40:$B$46</c:f>
              <c:numCache>
                <c:formatCode>_(* #,##0_);_(* \(#,##0\);_(* "-"??_);_(@_)</c:formatCode>
                <c:ptCount val="7"/>
                <c:pt idx="0">
                  <c:v>929</c:v>
                </c:pt>
                <c:pt idx="1">
                  <c:v>967</c:v>
                </c:pt>
                <c:pt idx="2">
                  <c:v>992</c:v>
                </c:pt>
                <c:pt idx="3">
                  <c:v>760</c:v>
                </c:pt>
                <c:pt idx="4">
                  <c:v>565</c:v>
                </c:pt>
                <c:pt idx="5">
                  <c:v>485</c:v>
                </c:pt>
                <c:pt idx="6">
                  <c:v>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C5-4528-B55C-250452513943}"/>
            </c:ext>
          </c:extLst>
        </c:ser>
        <c:ser>
          <c:idx val="1"/>
          <c:order val="1"/>
          <c:tx>
            <c:strRef>
              <c:f>August!$C$39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C5-4528-B55C-250452513943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C5-4528-B55C-250452513943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C5-4528-B55C-250452513943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C5-4528-B55C-250452513943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C5-4528-B55C-250452513943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C5-4528-B55C-250452513943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C5-4528-B55C-25045251394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August!$C$40:$C$46</c:f>
              <c:numCache>
                <c:formatCode>_(* #,##0_);_(* \(#,##0\);_(* "-"??_);_(@_)</c:formatCode>
                <c:ptCount val="7"/>
                <c:pt idx="0">
                  <c:v>997</c:v>
                </c:pt>
                <c:pt idx="1">
                  <c:v>1043</c:v>
                </c:pt>
                <c:pt idx="2">
                  <c:v>1097</c:v>
                </c:pt>
                <c:pt idx="3">
                  <c:v>951</c:v>
                </c:pt>
                <c:pt idx="4">
                  <c:v>602</c:v>
                </c:pt>
                <c:pt idx="5">
                  <c:v>541</c:v>
                </c:pt>
                <c:pt idx="6">
                  <c:v>940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6C5-4528-B55C-250452513943}"/>
            </c:ext>
          </c:extLst>
        </c:ser>
        <c:ser>
          <c:idx val="2"/>
          <c:order val="2"/>
          <c:tx>
            <c:strRef>
              <c:f>August!$D$39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August!$D$40:$D$46</c:f>
              <c:numCache>
                <c:formatCode>_(* #,##0_);_(* \(#,##0\);_(* "-"??_);_(@_)</c:formatCode>
                <c:ptCount val="7"/>
                <c:pt idx="0">
                  <c:v>176</c:v>
                </c:pt>
                <c:pt idx="1">
                  <c:v>153</c:v>
                </c:pt>
                <c:pt idx="2">
                  <c:v>132</c:v>
                </c:pt>
                <c:pt idx="3">
                  <c:v>141</c:v>
                </c:pt>
                <c:pt idx="4">
                  <c:v>138</c:v>
                </c:pt>
                <c:pt idx="5">
                  <c:v>88</c:v>
                </c:pt>
                <c:pt idx="6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6C5-4528-B55C-250452513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078592"/>
        <c:axId val="194080128"/>
        <c:axId val="0"/>
      </c:bar3DChart>
      <c:catAx>
        <c:axId val="1940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80128"/>
        <c:crosses val="autoZero"/>
        <c:auto val="1"/>
        <c:lblAlgn val="ctr"/>
        <c:lblOffset val="100"/>
        <c:noMultiLvlLbl val="0"/>
      </c:catAx>
      <c:valAx>
        <c:axId val="19408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7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September!$A$2:$A$16</c:f>
              <c:strCache>
                <c:ptCount val="15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  <c:pt idx="14">
                  <c:v>RCCO</c:v>
                </c:pt>
              </c:strCache>
            </c:strRef>
          </c:cat>
          <c:val>
            <c:numRef>
              <c:f>September!$B$2:$B$16</c:f>
              <c:numCache>
                <c:formatCode>General</c:formatCode>
                <c:ptCount val="15"/>
                <c:pt idx="0">
                  <c:v>47</c:v>
                </c:pt>
                <c:pt idx="1">
                  <c:v>18</c:v>
                </c:pt>
                <c:pt idx="2">
                  <c:v>70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C0-4A60-A9A2-23EAADEB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69676399825021873"/>
          <c:y val="2.7777777777777776E-2"/>
          <c:w val="0.28934711286089237"/>
          <c:h val="0.958333333333333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October!$A$1:$A$16</c:f>
              <c:strCache>
                <c:ptCount val="16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Regular 2 Year</c:v>
                </c:pt>
                <c:pt idx="6">
                  <c:v>Ind. Regular 3 Year</c:v>
                </c:pt>
                <c:pt idx="7">
                  <c:v>Ind. Special</c:v>
                </c:pt>
                <c:pt idx="8">
                  <c:v>Ind. Special 2 Year</c:v>
                </c:pt>
                <c:pt idx="9">
                  <c:v>Ind. Special 3 Year</c:v>
                </c:pt>
                <c:pt idx="10">
                  <c:v>Ind. Young Organist</c:v>
                </c:pt>
                <c:pt idx="11">
                  <c:v>Ind. Young Organist 2 Year</c:v>
                </c:pt>
                <c:pt idx="12">
                  <c:v>Ind. Young Organist 3 Year</c:v>
                </c:pt>
                <c:pt idx="13">
                  <c:v>Volunteer</c:v>
                </c:pt>
                <c:pt idx="14">
                  <c:v>Lifetime Member</c:v>
                </c:pt>
                <c:pt idx="15">
                  <c:v>RCCO</c:v>
                </c:pt>
              </c:strCache>
            </c:strRef>
          </c:cat>
          <c:val>
            <c:numRef>
              <c:f>October!$B$1:$B$16</c:f>
              <c:numCache>
                <c:formatCode>General</c:formatCode>
                <c:ptCount val="16"/>
                <c:pt idx="1">
                  <c:v>37</c:v>
                </c:pt>
                <c:pt idx="2">
                  <c:v>13</c:v>
                </c:pt>
                <c:pt idx="3">
                  <c:v>33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BB-4DAC-951F-F172CBBD6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January!$A$2:$A$10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January!$B$2:$B$10</c:f>
              <c:numCache>
                <c:formatCode>General</c:formatCode>
                <c:ptCount val="9"/>
                <c:pt idx="0">
                  <c:v>43</c:v>
                </c:pt>
                <c:pt idx="1">
                  <c:v>9</c:v>
                </c:pt>
                <c:pt idx="2">
                  <c:v>14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7D-416E-9179-036D00FE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November!$A$1:$A$10</c:f>
              <c:strCache>
                <c:ptCount val="10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Special</c:v>
                </c:pt>
                <c:pt idx="6">
                  <c:v>Ind. Young Organist</c:v>
                </c:pt>
                <c:pt idx="7">
                  <c:v>Volunteer</c:v>
                </c:pt>
                <c:pt idx="8">
                  <c:v>Lifetime Member</c:v>
                </c:pt>
                <c:pt idx="9">
                  <c:v>RCCO</c:v>
                </c:pt>
              </c:strCache>
            </c:strRef>
          </c:cat>
          <c:val>
            <c:numRef>
              <c:f>November!$B$1:$B$10</c:f>
              <c:numCache>
                <c:formatCode>General</c:formatCode>
                <c:ptCount val="10"/>
                <c:pt idx="1">
                  <c:v>17</c:v>
                </c:pt>
                <c:pt idx="2">
                  <c:v>11</c:v>
                </c:pt>
                <c:pt idx="3">
                  <c:v>29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53-4E35-A677-9ED2979F1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December!$A$1:$A$10</c:f>
              <c:strCache>
                <c:ptCount val="10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Special</c:v>
                </c:pt>
                <c:pt idx="6">
                  <c:v>Ind. Young Organist</c:v>
                </c:pt>
                <c:pt idx="7">
                  <c:v>Volunteer</c:v>
                </c:pt>
                <c:pt idx="8">
                  <c:v>Lifetime Member</c:v>
                </c:pt>
                <c:pt idx="9">
                  <c:v>RCCO</c:v>
                </c:pt>
              </c:strCache>
            </c:strRef>
          </c:cat>
          <c:val>
            <c:numRef>
              <c:f>December!$B$1:$B$10</c:f>
              <c:numCache>
                <c:formatCode>General</c:formatCode>
                <c:ptCount val="10"/>
                <c:pt idx="1">
                  <c:v>13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80-4882-9B46-C7447BF3B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9F-45E1-A5FC-9EB0B1B05F4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February!$A$2:$A$10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February!$B$2:$B$10</c:f>
              <c:numCache>
                <c:formatCode>General</c:formatCode>
                <c:ptCount val="9"/>
                <c:pt idx="0">
                  <c:v>38</c:v>
                </c:pt>
                <c:pt idx="1">
                  <c:v>15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9F-45E1-A5FC-9EB0B1B05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February!$A$16:$A$25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February!$C$16:$C$24</c:f>
              <c:numCache>
                <c:formatCode>_(* #,##0_);_(* \(#,##0\);_(* "-"??_);_(@_)</c:formatCode>
                <c:ptCount val="9"/>
                <c:pt idx="0">
                  <c:v>5551</c:v>
                </c:pt>
                <c:pt idx="1">
                  <c:v>6348</c:v>
                </c:pt>
                <c:pt idx="2">
                  <c:v>1049</c:v>
                </c:pt>
                <c:pt idx="3">
                  <c:v>206</c:v>
                </c:pt>
                <c:pt idx="4">
                  <c:v>161</c:v>
                </c:pt>
                <c:pt idx="5">
                  <c:v>47</c:v>
                </c:pt>
                <c:pt idx="6">
                  <c:v>143</c:v>
                </c:pt>
                <c:pt idx="7">
                  <c:v>63</c:v>
                </c:pt>
                <c:pt idx="8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C3-4F03-81E1-AAD513CE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2</xdr:row>
      <xdr:rowOff>223836</xdr:rowOff>
    </xdr:from>
    <xdr:to>
      <xdr:col>8</xdr:col>
      <xdr:colOff>471487</xdr:colOff>
      <xdr:row>17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E16B490-7F16-4C5D-97B6-1B898ACFD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F115FD13-A088-4985-BC5B-46F3DEF35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108990F4-B9C3-4EE1-9473-3F34B4A399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804C7CD-E6B0-428F-8F0B-330E78E3E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E39D8F8-7F1E-46BF-B0F7-4179A511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8E57C509-76A9-4486-A963-F2164363D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C222F8B-89F7-4B9E-AF7D-B86370B30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3C0673D4-D0B8-4286-8F70-BAD79D51C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BA180B37-9C11-4C61-8162-58A2EF8DE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45D6355-E7D7-4749-9E52-9864F2EAC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B244958-3B9D-4B02-B496-51CF9C8B4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176212</xdr:rowOff>
    </xdr:from>
    <xdr:to>
      <xdr:col>10</xdr:col>
      <xdr:colOff>295274</xdr:colOff>
      <xdr:row>61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C3AB1F38-E910-4072-A9ED-4C81F9DE5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66674</xdr:rowOff>
    </xdr:from>
    <xdr:to>
      <xdr:col>10</xdr:col>
      <xdr:colOff>314325</xdr:colOff>
      <xdr:row>74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8E3F5BB-912F-4727-B7C7-92D845626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7D4D652-2212-4E2F-B837-9423085B7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C1F4098-8F6C-49C8-8706-AE1773330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95C9082A-52AF-4E08-9BE1-366F23D4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4CEE168-87C8-49B0-9E56-EB227FD3E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0</xdr:rowOff>
    </xdr:from>
    <xdr:to>
      <xdr:col>7</xdr:col>
      <xdr:colOff>628650</xdr:colOff>
      <xdr:row>15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109536</xdr:rowOff>
    </xdr:from>
    <xdr:to>
      <xdr:col>9</xdr:col>
      <xdr:colOff>123825</xdr:colOff>
      <xdr:row>16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104775</xdr:rowOff>
    </xdr:from>
    <xdr:to>
      <xdr:col>9</xdr:col>
      <xdr:colOff>38100</xdr:colOff>
      <xdr:row>15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38100</xdr:rowOff>
    </xdr:from>
    <xdr:to>
      <xdr:col>8</xdr:col>
      <xdr:colOff>247649</xdr:colOff>
      <xdr:row>11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38100</xdr:rowOff>
    </xdr:from>
    <xdr:to>
      <xdr:col>8</xdr:col>
      <xdr:colOff>247649</xdr:colOff>
      <xdr:row>11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6EFE89B-5FDB-4522-9B1E-697710EA6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0EC690A-2491-481C-81BA-46D5B2B9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1" sqref="B11:B17"/>
    </sheetView>
  </sheetViews>
  <sheetFormatPr defaultRowHeight="15" x14ac:dyDescent="0.25"/>
  <cols>
    <col min="1" max="1" width="4" bestFit="1" customWidth="1"/>
    <col min="2" max="2" width="7.7109375" bestFit="1" customWidth="1"/>
    <col min="3" max="3" width="7.28515625" bestFit="1" customWidth="1"/>
    <col min="4" max="4" width="14.42578125" bestFit="1" customWidth="1"/>
  </cols>
  <sheetData>
    <row r="1" spans="1:5" x14ac:dyDescent="0.25">
      <c r="B1" t="s">
        <v>148</v>
      </c>
      <c r="C1" t="s">
        <v>149</v>
      </c>
      <c r="D1" t="s">
        <v>150</v>
      </c>
    </row>
    <row r="2" spans="1:5" x14ac:dyDescent="0.25">
      <c r="A2" t="s">
        <v>141</v>
      </c>
      <c r="B2">
        <v>1005</v>
      </c>
      <c r="C2">
        <v>1052</v>
      </c>
      <c r="D2">
        <v>187</v>
      </c>
    </row>
    <row r="3" spans="1:5" x14ac:dyDescent="0.25">
      <c r="A3" t="s">
        <v>142</v>
      </c>
      <c r="B3">
        <v>1009</v>
      </c>
      <c r="C3">
        <v>1109</v>
      </c>
      <c r="D3">
        <v>170</v>
      </c>
    </row>
    <row r="4" spans="1:5" x14ac:dyDescent="0.25">
      <c r="A4" t="s">
        <v>143</v>
      </c>
      <c r="B4">
        <v>1038</v>
      </c>
      <c r="C4">
        <v>1132</v>
      </c>
      <c r="D4">
        <v>147</v>
      </c>
    </row>
    <row r="5" spans="1:5" x14ac:dyDescent="0.25">
      <c r="A5" t="s">
        <v>144</v>
      </c>
      <c r="B5">
        <v>827</v>
      </c>
      <c r="C5">
        <v>1006</v>
      </c>
      <c r="D5">
        <v>153</v>
      </c>
    </row>
    <row r="6" spans="1:5" x14ac:dyDescent="0.25">
      <c r="A6" t="s">
        <v>145</v>
      </c>
      <c r="B6">
        <v>613</v>
      </c>
      <c r="C6">
        <v>639</v>
      </c>
      <c r="D6">
        <v>144</v>
      </c>
    </row>
    <row r="7" spans="1:5" x14ac:dyDescent="0.25">
      <c r="A7" t="s">
        <v>146</v>
      </c>
      <c r="B7">
        <v>522</v>
      </c>
      <c r="C7">
        <v>591</v>
      </c>
      <c r="D7">
        <v>96</v>
      </c>
    </row>
    <row r="8" spans="1:5" x14ac:dyDescent="0.25">
      <c r="A8" t="s">
        <v>147</v>
      </c>
      <c r="B8">
        <v>790</v>
      </c>
      <c r="C8">
        <v>990</v>
      </c>
      <c r="D8">
        <v>205</v>
      </c>
    </row>
    <row r="10" spans="1:5" x14ac:dyDescent="0.25">
      <c r="B10" t="s">
        <v>148</v>
      </c>
      <c r="C10" t="s">
        <v>149</v>
      </c>
      <c r="D10" t="s">
        <v>150</v>
      </c>
    </row>
    <row r="11" spans="1:5" x14ac:dyDescent="0.25">
      <c r="A11" t="s">
        <v>141</v>
      </c>
      <c r="B11">
        <v>998</v>
      </c>
      <c r="C11">
        <v>1048</v>
      </c>
      <c r="D11">
        <v>184</v>
      </c>
      <c r="E11">
        <f>SUM(B11:D11)</f>
        <v>2230</v>
      </c>
    </row>
    <row r="12" spans="1:5" x14ac:dyDescent="0.25">
      <c r="A12" t="s">
        <v>142</v>
      </c>
      <c r="B12">
        <v>1009</v>
      </c>
      <c r="C12">
        <v>1108</v>
      </c>
      <c r="D12">
        <v>169</v>
      </c>
      <c r="E12">
        <f t="shared" ref="E12:E17" si="0">SUM(B12:D12)</f>
        <v>2286</v>
      </c>
    </row>
    <row r="13" spans="1:5" x14ac:dyDescent="0.25">
      <c r="A13" t="s">
        <v>143</v>
      </c>
      <c r="B13">
        <v>1042</v>
      </c>
      <c r="C13">
        <v>1131</v>
      </c>
      <c r="D13">
        <v>148</v>
      </c>
      <c r="E13">
        <f t="shared" si="0"/>
        <v>2321</v>
      </c>
    </row>
    <row r="14" spans="1:5" x14ac:dyDescent="0.25">
      <c r="A14" t="s">
        <v>144</v>
      </c>
      <c r="B14">
        <v>825</v>
      </c>
      <c r="C14">
        <v>1005</v>
      </c>
      <c r="D14">
        <v>148</v>
      </c>
      <c r="E14">
        <f t="shared" si="0"/>
        <v>1978</v>
      </c>
    </row>
    <row r="15" spans="1:5" x14ac:dyDescent="0.25">
      <c r="A15" t="s">
        <v>145</v>
      </c>
      <c r="B15">
        <v>614</v>
      </c>
      <c r="C15">
        <v>642</v>
      </c>
      <c r="D15">
        <v>142</v>
      </c>
      <c r="E15">
        <f t="shared" si="0"/>
        <v>1398</v>
      </c>
    </row>
    <row r="16" spans="1:5" x14ac:dyDescent="0.25">
      <c r="A16" t="s">
        <v>146</v>
      </c>
      <c r="B16">
        <v>522</v>
      </c>
      <c r="C16">
        <v>587</v>
      </c>
      <c r="D16">
        <v>96</v>
      </c>
      <c r="E16">
        <f t="shared" si="0"/>
        <v>1205</v>
      </c>
    </row>
    <row r="17" spans="1:5" x14ac:dyDescent="0.25">
      <c r="A17" t="s">
        <v>147</v>
      </c>
      <c r="B17">
        <v>775</v>
      </c>
      <c r="C17">
        <v>995</v>
      </c>
      <c r="D17">
        <v>204</v>
      </c>
      <c r="E17">
        <f t="shared" si="0"/>
        <v>1974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28" workbookViewId="0">
      <selection activeCell="K49" sqref="K49"/>
    </sheetView>
  </sheetViews>
  <sheetFormatPr defaultRowHeight="15" x14ac:dyDescent="0.25"/>
  <cols>
    <col min="1" max="1" width="28.85546875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5" ht="18" thickBot="1" x14ac:dyDescent="0.35">
      <c r="A1" s="1" t="s">
        <v>0</v>
      </c>
      <c r="D1" s="8" t="s">
        <v>39</v>
      </c>
    </row>
    <row r="2" spans="1:5" ht="15.75" thickTop="1" x14ac:dyDescent="0.25">
      <c r="A2" s="8" t="s">
        <v>1</v>
      </c>
      <c r="B2">
        <v>38</v>
      </c>
    </row>
    <row r="3" spans="1:5" x14ac:dyDescent="0.25">
      <c r="A3" s="8" t="s">
        <v>2</v>
      </c>
      <c r="B3">
        <v>15</v>
      </c>
    </row>
    <row r="4" spans="1:5" x14ac:dyDescent="0.25">
      <c r="A4" s="8" t="s">
        <v>3</v>
      </c>
      <c r="B4">
        <v>20</v>
      </c>
    </row>
    <row r="5" spans="1:5" x14ac:dyDescent="0.25">
      <c r="A5" s="8" t="s">
        <v>4</v>
      </c>
      <c r="B5">
        <v>1</v>
      </c>
    </row>
    <row r="6" spans="1:5" x14ac:dyDescent="0.25">
      <c r="A6" s="8" t="s">
        <v>5</v>
      </c>
      <c r="B6">
        <v>3</v>
      </c>
    </row>
    <row r="7" spans="1:5" x14ac:dyDescent="0.25">
      <c r="A7" s="8" t="s">
        <v>6</v>
      </c>
      <c r="B7">
        <v>2</v>
      </c>
    </row>
    <row r="8" spans="1:5" x14ac:dyDescent="0.25">
      <c r="A8" s="8" t="s">
        <v>7</v>
      </c>
      <c r="B8">
        <v>15</v>
      </c>
    </row>
    <row r="9" spans="1:5" x14ac:dyDescent="0.25">
      <c r="A9" s="8" t="s">
        <v>8</v>
      </c>
      <c r="B9">
        <v>0</v>
      </c>
    </row>
    <row r="10" spans="1:5" x14ac:dyDescent="0.25">
      <c r="A10" s="8" t="s">
        <v>20</v>
      </c>
      <c r="B10">
        <v>0</v>
      </c>
    </row>
    <row r="11" spans="1:5" x14ac:dyDescent="0.25">
      <c r="A11" s="2" t="s">
        <v>15</v>
      </c>
      <c r="B11" s="3">
        <f>SUM(B2:B10)</f>
        <v>94</v>
      </c>
    </row>
    <row r="12" spans="1:5" x14ac:dyDescent="0.25">
      <c r="A12" s="2"/>
      <c r="B12" s="3"/>
    </row>
    <row r="13" spans="1:5" ht="15.75" thickBot="1" x14ac:dyDescent="0.3"/>
    <row r="14" spans="1:5" ht="17.25" x14ac:dyDescent="0.3">
      <c r="A14" s="98" t="s">
        <v>17</v>
      </c>
      <c r="B14" s="99"/>
      <c r="C14" s="99"/>
      <c r="D14" s="100"/>
      <c r="E14" s="8" t="s">
        <v>117</v>
      </c>
    </row>
    <row r="15" spans="1:5" ht="45.75" thickBot="1" x14ac:dyDescent="0.3">
      <c r="A15" s="16"/>
      <c r="B15" s="29" t="s">
        <v>98</v>
      </c>
      <c r="C15" s="29" t="s">
        <v>99</v>
      </c>
      <c r="D15" s="30" t="s">
        <v>21</v>
      </c>
    </row>
    <row r="16" spans="1:5" ht="15.75" thickTop="1" x14ac:dyDescent="0.25">
      <c r="A16" s="31" t="s">
        <v>1</v>
      </c>
      <c r="B16" s="32">
        <v>5991</v>
      </c>
      <c r="C16" s="32">
        <v>5551</v>
      </c>
      <c r="D16" s="33">
        <f>C16-B16</f>
        <v>-440</v>
      </c>
    </row>
    <row r="17" spans="1:5" x14ac:dyDescent="0.25">
      <c r="A17" s="31" t="s">
        <v>2</v>
      </c>
      <c r="B17" s="32">
        <v>6287</v>
      </c>
      <c r="C17" s="32">
        <v>6348</v>
      </c>
      <c r="D17" s="33">
        <f t="shared" ref="D17:D25" si="0">C17-B17</f>
        <v>61</v>
      </c>
      <c r="E17" s="12"/>
    </row>
    <row r="18" spans="1:5" x14ac:dyDescent="0.25">
      <c r="A18" s="31" t="s">
        <v>3</v>
      </c>
      <c r="B18" s="32">
        <v>1102</v>
      </c>
      <c r="C18" s="32">
        <v>1049</v>
      </c>
      <c r="D18" s="33">
        <f t="shared" si="0"/>
        <v>-53</v>
      </c>
      <c r="E18" s="12"/>
    </row>
    <row r="19" spans="1:5" x14ac:dyDescent="0.25">
      <c r="A19" s="31" t="s">
        <v>4</v>
      </c>
      <c r="B19" s="32">
        <v>214</v>
      </c>
      <c r="C19" s="32">
        <v>206</v>
      </c>
      <c r="D19" s="33">
        <f t="shared" si="0"/>
        <v>-8</v>
      </c>
      <c r="E19" s="12"/>
    </row>
    <row r="20" spans="1:5" x14ac:dyDescent="0.25">
      <c r="A20" s="31" t="s">
        <v>5</v>
      </c>
      <c r="B20" s="32">
        <v>145</v>
      </c>
      <c r="C20" s="32">
        <v>161</v>
      </c>
      <c r="D20" s="33">
        <f t="shared" si="0"/>
        <v>16</v>
      </c>
      <c r="E20" s="12"/>
    </row>
    <row r="21" spans="1:5" x14ac:dyDescent="0.25">
      <c r="A21" s="31" t="s">
        <v>6</v>
      </c>
      <c r="B21" s="32">
        <v>52</v>
      </c>
      <c r="C21" s="32">
        <v>47</v>
      </c>
      <c r="D21" s="33">
        <f t="shared" si="0"/>
        <v>-5</v>
      </c>
      <c r="E21" s="12"/>
    </row>
    <row r="22" spans="1:5" x14ac:dyDescent="0.25">
      <c r="A22" s="31" t="s">
        <v>7</v>
      </c>
      <c r="B22" s="32">
        <v>129</v>
      </c>
      <c r="C22" s="32">
        <v>143</v>
      </c>
      <c r="D22" s="33">
        <f t="shared" si="0"/>
        <v>14</v>
      </c>
      <c r="E22" s="12"/>
    </row>
    <row r="23" spans="1:5" x14ac:dyDescent="0.25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</row>
    <row r="24" spans="1:5" x14ac:dyDescent="0.25">
      <c r="A24" s="17" t="s">
        <v>20</v>
      </c>
      <c r="B24" s="15">
        <v>71</v>
      </c>
      <c r="C24" s="15">
        <v>81</v>
      </c>
      <c r="D24" s="18">
        <f t="shared" si="0"/>
        <v>10</v>
      </c>
      <c r="E24" s="12"/>
    </row>
    <row r="25" spans="1:5" ht="15.75" thickBot="1" x14ac:dyDescent="0.3">
      <c r="A25" s="19"/>
      <c r="B25" s="39">
        <f>SUM(B16:B24)</f>
        <v>14048</v>
      </c>
      <c r="C25" s="39">
        <f>SUM(C16:C24)</f>
        <v>13649</v>
      </c>
      <c r="D25" s="21">
        <f t="shared" si="0"/>
        <v>-399</v>
      </c>
      <c r="E25" s="12"/>
    </row>
    <row r="27" spans="1:5" x14ac:dyDescent="0.25">
      <c r="A27" s="101" t="s">
        <v>103</v>
      </c>
      <c r="B27" s="101"/>
      <c r="C27" s="101"/>
      <c r="D27" s="101"/>
      <c r="E27" s="36">
        <v>6</v>
      </c>
    </row>
    <row r="28" spans="1:5" x14ac:dyDescent="0.25">
      <c r="A28" s="101" t="s">
        <v>106</v>
      </c>
      <c r="B28" s="101"/>
      <c r="C28" s="101"/>
      <c r="D28" s="101"/>
      <c r="E28" s="36">
        <v>7</v>
      </c>
    </row>
    <row r="29" spans="1:5" x14ac:dyDescent="0.25">
      <c r="A29" s="101" t="s">
        <v>105</v>
      </c>
      <c r="B29" s="101"/>
      <c r="C29" s="101"/>
      <c r="D29" s="101"/>
      <c r="E29" s="36">
        <v>5</v>
      </c>
    </row>
    <row r="30" spans="1:5" x14ac:dyDescent="0.25">
      <c r="A30" s="101" t="s">
        <v>104</v>
      </c>
      <c r="B30" s="102"/>
      <c r="C30" s="102"/>
      <c r="D30" s="102"/>
      <c r="E30" s="36">
        <v>11</v>
      </c>
    </row>
    <row r="32" spans="1:5" ht="18" thickBot="1" x14ac:dyDescent="0.35">
      <c r="A32" s="42" t="s">
        <v>102</v>
      </c>
      <c r="B32" s="42"/>
      <c r="C32" s="42"/>
    </row>
    <row r="33" spans="1:14" ht="15.75" thickTop="1" x14ac:dyDescent="0.25"/>
    <row r="34" spans="1:14" ht="15.75" thickBot="1" x14ac:dyDescent="0.3">
      <c r="A34" s="46">
        <v>43800</v>
      </c>
      <c r="B34" s="46">
        <v>43770</v>
      </c>
      <c r="C34" s="46">
        <v>43739</v>
      </c>
      <c r="D34" s="46">
        <v>43709</v>
      </c>
      <c r="E34" s="47" t="s">
        <v>107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6.5" thickTop="1" thickBot="1" x14ac:dyDescent="0.3">
      <c r="A35" s="45">
        <v>16</v>
      </c>
      <c r="B35" s="45">
        <v>3</v>
      </c>
      <c r="C35" s="45">
        <v>5</v>
      </c>
      <c r="D35" s="45">
        <v>8</v>
      </c>
      <c r="E35" s="45">
        <v>9</v>
      </c>
      <c r="F35" s="45">
        <v>14</v>
      </c>
      <c r="G35" s="45">
        <v>13</v>
      </c>
      <c r="H35" s="45">
        <v>4</v>
      </c>
      <c r="I35" s="45">
        <v>17</v>
      </c>
      <c r="J35" s="43">
        <f>SUM(A35:I35)</f>
        <v>89</v>
      </c>
    </row>
    <row r="36" spans="1:14" ht="15.75" thickTop="1" x14ac:dyDescent="0.25"/>
    <row r="37" spans="1:14" ht="18" thickBot="1" x14ac:dyDescent="0.35">
      <c r="A37" s="1" t="s">
        <v>41</v>
      </c>
    </row>
    <row r="38" spans="1:14" ht="30.75" thickTop="1" x14ac:dyDescent="0.25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25">
      <c r="A39" s="8" t="s">
        <v>32</v>
      </c>
      <c r="B39" s="9">
        <v>958</v>
      </c>
      <c r="C39" s="9">
        <v>1045</v>
      </c>
      <c r="D39" s="9">
        <v>192</v>
      </c>
      <c r="E39" s="9">
        <v>47</v>
      </c>
      <c r="F39" s="9">
        <v>29</v>
      </c>
      <c r="G39" s="9">
        <v>9</v>
      </c>
      <c r="H39" s="9">
        <v>0</v>
      </c>
      <c r="I39" s="9">
        <v>69</v>
      </c>
      <c r="J39" s="9">
        <f t="shared" ref="J39:J45" si="1">SUM(B39:I39)</f>
        <v>2349</v>
      </c>
    </row>
    <row r="40" spans="1:14" x14ac:dyDescent="0.25">
      <c r="A40" s="8" t="s">
        <v>33</v>
      </c>
      <c r="B40" s="9">
        <v>970</v>
      </c>
      <c r="C40" s="9">
        <v>1069</v>
      </c>
      <c r="D40" s="9">
        <v>160</v>
      </c>
      <c r="E40" s="9">
        <v>46</v>
      </c>
      <c r="F40" s="9">
        <v>37</v>
      </c>
      <c r="G40" s="9">
        <v>16</v>
      </c>
      <c r="H40" s="9">
        <v>7</v>
      </c>
      <c r="I40" s="9">
        <v>0</v>
      </c>
      <c r="J40" s="9">
        <f t="shared" si="1"/>
        <v>2305</v>
      </c>
    </row>
    <row r="41" spans="1:14" x14ac:dyDescent="0.25">
      <c r="A41" s="8" t="s">
        <v>34</v>
      </c>
      <c r="B41" s="9">
        <v>1023</v>
      </c>
      <c r="C41" s="9">
        <v>1124</v>
      </c>
      <c r="D41" s="9">
        <v>134</v>
      </c>
      <c r="E41" s="9">
        <v>37</v>
      </c>
      <c r="F41" s="9">
        <v>22</v>
      </c>
      <c r="G41" s="9">
        <v>5</v>
      </c>
      <c r="H41" s="9">
        <v>2</v>
      </c>
      <c r="I41" s="9">
        <v>0</v>
      </c>
      <c r="J41" s="9">
        <f t="shared" si="1"/>
        <v>2347</v>
      </c>
    </row>
    <row r="42" spans="1:14" x14ac:dyDescent="0.25">
      <c r="A42" s="8" t="s">
        <v>35</v>
      </c>
      <c r="B42" s="9">
        <v>784</v>
      </c>
      <c r="C42" s="9">
        <v>977</v>
      </c>
      <c r="D42" s="9">
        <v>169</v>
      </c>
      <c r="E42" s="9">
        <v>22</v>
      </c>
      <c r="F42" s="9">
        <v>21</v>
      </c>
      <c r="G42" s="9">
        <v>6</v>
      </c>
      <c r="H42" s="9">
        <v>2</v>
      </c>
      <c r="I42" s="9">
        <v>0</v>
      </c>
      <c r="J42" s="9">
        <f t="shared" si="1"/>
        <v>1981</v>
      </c>
    </row>
    <row r="43" spans="1:14" x14ac:dyDescent="0.25">
      <c r="A43" s="8" t="s">
        <v>36</v>
      </c>
      <c r="B43" s="9">
        <v>596</v>
      </c>
      <c r="C43" s="9">
        <v>625</v>
      </c>
      <c r="D43" s="9">
        <v>140</v>
      </c>
      <c r="E43" s="9">
        <v>18</v>
      </c>
      <c r="F43" s="9">
        <v>13</v>
      </c>
      <c r="G43" s="9">
        <v>3</v>
      </c>
      <c r="H43" s="9">
        <v>2</v>
      </c>
      <c r="I43" s="9">
        <v>1</v>
      </c>
      <c r="J43" s="9">
        <f t="shared" si="1"/>
        <v>1398</v>
      </c>
    </row>
    <row r="44" spans="1:14" x14ac:dyDescent="0.25">
      <c r="A44" s="8" t="s">
        <v>37</v>
      </c>
      <c r="B44" s="9">
        <v>494</v>
      </c>
      <c r="C44" s="9">
        <v>554</v>
      </c>
      <c r="D44" s="9">
        <v>89</v>
      </c>
      <c r="E44" s="9">
        <v>13</v>
      </c>
      <c r="F44" s="9">
        <v>16</v>
      </c>
      <c r="G44" s="9">
        <v>2</v>
      </c>
      <c r="H44" s="9">
        <v>5</v>
      </c>
      <c r="I44" s="9">
        <v>0</v>
      </c>
      <c r="J44" s="9">
        <f t="shared" si="1"/>
        <v>1173</v>
      </c>
    </row>
    <row r="45" spans="1:14" x14ac:dyDescent="0.25">
      <c r="A45" s="8" t="s">
        <v>38</v>
      </c>
      <c r="B45" s="9">
        <v>756</v>
      </c>
      <c r="C45" s="9">
        <v>982</v>
      </c>
      <c r="D45" s="9">
        <v>165</v>
      </c>
      <c r="E45" s="9">
        <v>26</v>
      </c>
      <c r="F45" s="9">
        <v>25</v>
      </c>
      <c r="G45" s="9">
        <v>6</v>
      </c>
      <c r="H45" s="9">
        <v>125</v>
      </c>
      <c r="I45" s="9">
        <v>11</v>
      </c>
      <c r="J45" s="9">
        <f t="shared" si="1"/>
        <v>2096</v>
      </c>
    </row>
    <row r="46" spans="1:14" ht="15.75" thickBot="1" x14ac:dyDescent="0.3">
      <c r="B46" s="13">
        <f>SUM(B39:B45)</f>
        <v>5581</v>
      </c>
      <c r="C46" s="13">
        <f t="shared" ref="C46:I46" si="2">SUM(C39:C45)</f>
        <v>6376</v>
      </c>
      <c r="D46" s="13">
        <f t="shared" si="2"/>
        <v>1049</v>
      </c>
      <c r="E46" s="13">
        <f t="shared" si="2"/>
        <v>209</v>
      </c>
      <c r="F46" s="13">
        <f t="shared" si="2"/>
        <v>163</v>
      </c>
      <c r="G46" s="13">
        <f t="shared" si="2"/>
        <v>47</v>
      </c>
      <c r="H46" s="13">
        <f t="shared" si="2"/>
        <v>143</v>
      </c>
      <c r="I46" s="13">
        <f t="shared" si="2"/>
        <v>81</v>
      </c>
      <c r="J46" s="13">
        <f>SUM(J39:J45)</f>
        <v>13649</v>
      </c>
    </row>
    <row r="47" spans="1:14" ht="15.75" thickTop="1" x14ac:dyDescent="0.25"/>
    <row r="48" spans="1:14" ht="15.75" thickBot="1" x14ac:dyDescent="0.3"/>
    <row r="49" spans="1:8" ht="15.75" x14ac:dyDescent="0.25">
      <c r="A49" s="36" t="s">
        <v>111</v>
      </c>
      <c r="B49" s="36">
        <f>B11</f>
        <v>94</v>
      </c>
      <c r="D49" s="103" t="s">
        <v>113</v>
      </c>
      <c r="E49" s="104"/>
      <c r="F49" s="104"/>
      <c r="G49" s="104"/>
      <c r="H49" s="105"/>
    </row>
    <row r="50" spans="1:8" ht="44.25" customHeight="1" thickBot="1" x14ac:dyDescent="0.3">
      <c r="A50" s="37" t="s">
        <v>112</v>
      </c>
      <c r="B50" s="36">
        <v>60</v>
      </c>
      <c r="D50" s="106" t="s">
        <v>114</v>
      </c>
      <c r="E50" s="107"/>
      <c r="F50" s="107"/>
      <c r="G50" s="107" t="s">
        <v>115</v>
      </c>
      <c r="H50" s="108"/>
    </row>
    <row r="51" spans="1:8" ht="30" x14ac:dyDescent="0.25">
      <c r="A51" s="37" t="s">
        <v>100</v>
      </c>
      <c r="B51" s="37">
        <v>947</v>
      </c>
      <c r="D51" s="54" t="s">
        <v>1</v>
      </c>
      <c r="E51" s="22"/>
      <c r="F51" s="57">
        <v>56</v>
      </c>
      <c r="G51" s="60" t="s">
        <v>32</v>
      </c>
      <c r="H51" s="59">
        <v>18</v>
      </c>
    </row>
    <row r="52" spans="1:8" x14ac:dyDescent="0.25">
      <c r="A52" s="36" t="s">
        <v>101</v>
      </c>
      <c r="B52" s="36">
        <f>F60</f>
        <v>111</v>
      </c>
      <c r="D52" s="54" t="s">
        <v>2</v>
      </c>
      <c r="E52" s="22"/>
      <c r="F52" s="53">
        <v>19</v>
      </c>
      <c r="G52" s="60" t="s">
        <v>116</v>
      </c>
      <c r="H52" s="59">
        <v>21</v>
      </c>
    </row>
    <row r="53" spans="1:8" x14ac:dyDescent="0.25">
      <c r="A53" s="36" t="s">
        <v>27</v>
      </c>
      <c r="B53" s="40">
        <f>C25</f>
        <v>13649</v>
      </c>
      <c r="D53" s="54" t="s">
        <v>3</v>
      </c>
      <c r="E53" s="22"/>
      <c r="F53" s="53">
        <v>22</v>
      </c>
      <c r="G53" s="60" t="s">
        <v>34</v>
      </c>
      <c r="H53" s="59">
        <v>15</v>
      </c>
    </row>
    <row r="54" spans="1:8" x14ac:dyDescent="0.25">
      <c r="D54" s="54" t="s">
        <v>4</v>
      </c>
      <c r="E54" s="22"/>
      <c r="F54" s="53">
        <v>9</v>
      </c>
      <c r="G54" s="61" t="s">
        <v>35</v>
      </c>
      <c r="H54" s="59">
        <v>11</v>
      </c>
    </row>
    <row r="55" spans="1:8" x14ac:dyDescent="0.25">
      <c r="A55" s="36" t="s">
        <v>109</v>
      </c>
      <c r="B55" s="36">
        <f>D25</f>
        <v>-399</v>
      </c>
      <c r="D55" s="54" t="s">
        <v>5</v>
      </c>
      <c r="E55" s="22"/>
      <c r="F55" s="53">
        <v>2</v>
      </c>
      <c r="G55" s="62" t="s">
        <v>36</v>
      </c>
      <c r="H55" s="59">
        <v>13</v>
      </c>
    </row>
    <row r="56" spans="1:8" x14ac:dyDescent="0.25">
      <c r="A56" s="36" t="s">
        <v>110</v>
      </c>
      <c r="B56" s="38">
        <f>((C25-B51)/B25)</f>
        <v>0.90418564920273348</v>
      </c>
      <c r="D56" s="54" t="s">
        <v>6</v>
      </c>
      <c r="E56" s="22"/>
      <c r="F56" s="53">
        <v>3</v>
      </c>
      <c r="G56" s="61" t="s">
        <v>37</v>
      </c>
      <c r="H56" s="59">
        <v>18</v>
      </c>
    </row>
    <row r="57" spans="1:8" ht="17.25" x14ac:dyDescent="0.3">
      <c r="C57" s="44"/>
      <c r="D57" s="54" t="s">
        <v>7</v>
      </c>
      <c r="E57" s="22"/>
      <c r="F57" s="53">
        <v>0</v>
      </c>
      <c r="G57" s="61" t="s">
        <v>38</v>
      </c>
      <c r="H57" s="59">
        <v>15</v>
      </c>
    </row>
    <row r="58" spans="1:8" x14ac:dyDescent="0.25">
      <c r="D58" s="54" t="s">
        <v>8</v>
      </c>
      <c r="E58" s="22"/>
      <c r="F58" s="53">
        <v>0</v>
      </c>
      <c r="G58" s="22"/>
      <c r="H58" s="59"/>
    </row>
    <row r="59" spans="1:8" x14ac:dyDescent="0.25">
      <c r="D59" s="54" t="s">
        <v>20</v>
      </c>
      <c r="E59" s="22"/>
      <c r="F59" s="53">
        <v>0</v>
      </c>
      <c r="G59" s="22"/>
      <c r="H59" s="59"/>
    </row>
    <row r="60" spans="1:8" ht="15.75" thickBot="1" x14ac:dyDescent="0.3">
      <c r="A60" s="50" t="s">
        <v>82</v>
      </c>
      <c r="B60" s="36">
        <v>287</v>
      </c>
      <c r="D60" s="55"/>
      <c r="E60" s="56"/>
      <c r="F60" s="58">
        <f>SUM(F51:F59)</f>
        <v>111</v>
      </c>
      <c r="G60" s="56"/>
      <c r="H60" s="63">
        <f>SUM(H51:H59)</f>
        <v>111</v>
      </c>
    </row>
  </sheetData>
  <mergeCells count="8">
    <mergeCell ref="D49:H49"/>
    <mergeCell ref="D50:F50"/>
    <mergeCell ref="G50:H50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34" workbookViewId="0">
      <selection activeCell="L34" sqref="L34"/>
    </sheetView>
  </sheetViews>
  <sheetFormatPr defaultRowHeight="15" x14ac:dyDescent="0.25"/>
  <cols>
    <col min="1" max="1" width="28.85546875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5" ht="18" thickBot="1" x14ac:dyDescent="0.35">
      <c r="A1" s="1" t="s">
        <v>0</v>
      </c>
      <c r="D1" s="8" t="s">
        <v>39</v>
      </c>
    </row>
    <row r="2" spans="1:5" ht="15.75" thickTop="1" x14ac:dyDescent="0.25">
      <c r="A2" s="8" t="s">
        <v>1</v>
      </c>
      <c r="B2">
        <v>13</v>
      </c>
    </row>
    <row r="3" spans="1:5" x14ac:dyDescent="0.25">
      <c r="A3" s="8" t="s">
        <v>2</v>
      </c>
      <c r="B3">
        <v>1</v>
      </c>
    </row>
    <row r="4" spans="1:5" x14ac:dyDescent="0.25">
      <c r="A4" s="8" t="s">
        <v>3</v>
      </c>
      <c r="B4">
        <v>13</v>
      </c>
    </row>
    <row r="5" spans="1:5" x14ac:dyDescent="0.25">
      <c r="A5" s="8" t="s">
        <v>4</v>
      </c>
      <c r="B5">
        <v>1</v>
      </c>
    </row>
    <row r="6" spans="1:5" x14ac:dyDescent="0.25">
      <c r="A6" s="8" t="s">
        <v>5</v>
      </c>
      <c r="B6">
        <v>1</v>
      </c>
    </row>
    <row r="7" spans="1:5" x14ac:dyDescent="0.25">
      <c r="A7" s="8" t="s">
        <v>6</v>
      </c>
      <c r="B7">
        <v>0</v>
      </c>
    </row>
    <row r="8" spans="1:5" x14ac:dyDescent="0.25">
      <c r="A8" s="8" t="s">
        <v>7</v>
      </c>
      <c r="B8">
        <v>7</v>
      </c>
    </row>
    <row r="9" spans="1:5" x14ac:dyDescent="0.25">
      <c r="A9" s="8" t="s">
        <v>8</v>
      </c>
      <c r="B9">
        <v>0</v>
      </c>
    </row>
    <row r="10" spans="1:5" x14ac:dyDescent="0.25">
      <c r="A10" s="8" t="s">
        <v>20</v>
      </c>
      <c r="B10">
        <v>0</v>
      </c>
    </row>
    <row r="11" spans="1:5" x14ac:dyDescent="0.25">
      <c r="A11" s="2" t="s">
        <v>15</v>
      </c>
      <c r="B11" s="3">
        <f>SUM(B2:B10)</f>
        <v>36</v>
      </c>
    </row>
    <row r="12" spans="1:5" x14ac:dyDescent="0.25">
      <c r="A12" s="2"/>
      <c r="B12" s="3"/>
    </row>
    <row r="13" spans="1:5" ht="15.75" thickBot="1" x14ac:dyDescent="0.3"/>
    <row r="14" spans="1:5" ht="17.25" x14ac:dyDescent="0.3">
      <c r="A14" s="98" t="s">
        <v>17</v>
      </c>
      <c r="B14" s="99"/>
      <c r="C14" s="99"/>
      <c r="D14" s="100"/>
      <c r="E14" s="8" t="s">
        <v>117</v>
      </c>
    </row>
    <row r="15" spans="1:5" ht="45.75" thickBot="1" x14ac:dyDescent="0.3">
      <c r="A15" s="16"/>
      <c r="B15" s="29" t="s">
        <v>118</v>
      </c>
      <c r="C15" s="29" t="s">
        <v>119</v>
      </c>
      <c r="D15" s="30" t="s">
        <v>21</v>
      </c>
    </row>
    <row r="16" spans="1:5" ht="15.75" thickTop="1" x14ac:dyDescent="0.25">
      <c r="A16" s="31" t="s">
        <v>1</v>
      </c>
      <c r="B16" s="32">
        <v>6021</v>
      </c>
      <c r="C16" s="32">
        <v>5505</v>
      </c>
      <c r="D16" s="33">
        <f>C16-B16</f>
        <v>-516</v>
      </c>
    </row>
    <row r="17" spans="1:5" x14ac:dyDescent="0.25">
      <c r="A17" s="31" t="s">
        <v>2</v>
      </c>
      <c r="B17" s="32">
        <v>6310</v>
      </c>
      <c r="C17" s="32">
        <v>6342</v>
      </c>
      <c r="D17" s="33">
        <f t="shared" ref="D17:D25" si="0">C17-B17</f>
        <v>32</v>
      </c>
      <c r="E17" s="12"/>
    </row>
    <row r="18" spans="1:5" x14ac:dyDescent="0.25">
      <c r="A18" s="31" t="s">
        <v>3</v>
      </c>
      <c r="B18" s="32">
        <v>1123</v>
      </c>
      <c r="C18" s="32">
        <v>1036</v>
      </c>
      <c r="D18" s="33">
        <f t="shared" si="0"/>
        <v>-87</v>
      </c>
      <c r="E18" s="12"/>
    </row>
    <row r="19" spans="1:5" x14ac:dyDescent="0.25">
      <c r="A19" s="31" t="s">
        <v>4</v>
      </c>
      <c r="B19" s="32">
        <v>216</v>
      </c>
      <c r="C19" s="32">
        <v>202</v>
      </c>
      <c r="D19" s="33">
        <f t="shared" si="0"/>
        <v>-14</v>
      </c>
      <c r="E19" s="12"/>
    </row>
    <row r="20" spans="1:5" x14ac:dyDescent="0.25">
      <c r="A20" s="31" t="s">
        <v>5</v>
      </c>
      <c r="B20" s="32">
        <v>147</v>
      </c>
      <c r="C20" s="32">
        <v>157</v>
      </c>
      <c r="D20" s="33">
        <f t="shared" si="0"/>
        <v>10</v>
      </c>
      <c r="E20" s="12"/>
    </row>
    <row r="21" spans="1:5" x14ac:dyDescent="0.25">
      <c r="A21" s="31" t="s">
        <v>6</v>
      </c>
      <c r="B21" s="32">
        <v>48</v>
      </c>
      <c r="C21" s="32">
        <v>46</v>
      </c>
      <c r="D21" s="33">
        <f t="shared" si="0"/>
        <v>-2</v>
      </c>
      <c r="E21" s="12"/>
    </row>
    <row r="22" spans="1:5" x14ac:dyDescent="0.25">
      <c r="A22" s="31" t="s">
        <v>7</v>
      </c>
      <c r="B22" s="32">
        <v>144</v>
      </c>
      <c r="C22" s="32">
        <v>109</v>
      </c>
      <c r="D22" s="33">
        <f t="shared" si="0"/>
        <v>-35</v>
      </c>
      <c r="E22" s="12"/>
    </row>
    <row r="23" spans="1:5" x14ac:dyDescent="0.25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</row>
    <row r="24" spans="1:5" x14ac:dyDescent="0.25">
      <c r="A24" s="17" t="s">
        <v>20</v>
      </c>
      <c r="B24" s="15">
        <v>73</v>
      </c>
      <c r="C24" s="15">
        <v>79</v>
      </c>
      <c r="D24" s="18">
        <f t="shared" si="0"/>
        <v>6</v>
      </c>
      <c r="E24" s="12"/>
    </row>
    <row r="25" spans="1:5" ht="15.75" thickBot="1" x14ac:dyDescent="0.3">
      <c r="A25" s="19"/>
      <c r="B25" s="39">
        <f>SUM(B16:B24)</f>
        <v>14139</v>
      </c>
      <c r="C25" s="39">
        <f>SUM(C16:C24)</f>
        <v>13539</v>
      </c>
      <c r="D25" s="21">
        <f t="shared" si="0"/>
        <v>-600</v>
      </c>
      <c r="E25" s="12"/>
    </row>
    <row r="27" spans="1:5" x14ac:dyDescent="0.25">
      <c r="A27" s="101" t="s">
        <v>120</v>
      </c>
      <c r="B27" s="101"/>
      <c r="C27" s="101"/>
      <c r="D27" s="101"/>
      <c r="E27" s="36">
        <v>2</v>
      </c>
    </row>
    <row r="28" spans="1:5" x14ac:dyDescent="0.25">
      <c r="A28" s="101" t="s">
        <v>121</v>
      </c>
      <c r="B28" s="101"/>
      <c r="C28" s="101"/>
      <c r="D28" s="101"/>
      <c r="E28" s="36">
        <v>5</v>
      </c>
    </row>
    <row r="29" spans="1:5" x14ac:dyDescent="0.25">
      <c r="A29" s="101" t="s">
        <v>122</v>
      </c>
      <c r="B29" s="101"/>
      <c r="C29" s="101"/>
      <c r="D29" s="101"/>
      <c r="E29" s="36">
        <v>1</v>
      </c>
    </row>
    <row r="30" spans="1:5" x14ac:dyDescent="0.25">
      <c r="A30" s="101" t="s">
        <v>123</v>
      </c>
      <c r="B30" s="102"/>
      <c r="C30" s="102"/>
      <c r="D30" s="102"/>
      <c r="E30" s="36">
        <v>0</v>
      </c>
    </row>
    <row r="32" spans="1:5" ht="18" thickBot="1" x14ac:dyDescent="0.35">
      <c r="A32" s="51" t="s">
        <v>124</v>
      </c>
      <c r="B32" s="51"/>
      <c r="C32" s="51"/>
    </row>
    <row r="33" spans="1:14" ht="15.75" thickTop="1" x14ac:dyDescent="0.25"/>
    <row r="34" spans="1:14" ht="15.75" thickBot="1" x14ac:dyDescent="0.3">
      <c r="A34" s="46">
        <v>43800</v>
      </c>
      <c r="B34" s="46">
        <v>43770</v>
      </c>
      <c r="C34" s="46">
        <v>43739</v>
      </c>
      <c r="D34" s="46">
        <v>43709</v>
      </c>
      <c r="E34" s="47" t="s">
        <v>107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6.5" thickTop="1" thickBot="1" x14ac:dyDescent="0.3">
      <c r="A35" s="45">
        <v>7</v>
      </c>
      <c r="B35" s="45">
        <v>2</v>
      </c>
      <c r="C35" s="45">
        <v>6</v>
      </c>
      <c r="D35" s="45">
        <v>5</v>
      </c>
      <c r="E35" s="45">
        <v>6</v>
      </c>
      <c r="F35" s="45">
        <v>14</v>
      </c>
      <c r="G35" s="45">
        <v>5</v>
      </c>
      <c r="H35" s="45">
        <v>4</v>
      </c>
      <c r="I35" s="45">
        <v>5</v>
      </c>
      <c r="J35" s="43">
        <f>SUM(A35:I35)</f>
        <v>54</v>
      </c>
    </row>
    <row r="36" spans="1:14" ht="15.75" thickTop="1" x14ac:dyDescent="0.25"/>
    <row r="37" spans="1:14" ht="18" thickBot="1" x14ac:dyDescent="0.35">
      <c r="A37" s="1" t="s">
        <v>41</v>
      </c>
    </row>
    <row r="38" spans="1:14" ht="30.75" thickTop="1" x14ac:dyDescent="0.25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25">
      <c r="A39" s="8" t="s">
        <v>32</v>
      </c>
      <c r="B39" s="9">
        <v>952</v>
      </c>
      <c r="C39" s="9">
        <v>1050</v>
      </c>
      <c r="D39" s="9">
        <v>187</v>
      </c>
      <c r="E39" s="9">
        <v>46</v>
      </c>
      <c r="F39" s="9">
        <v>27</v>
      </c>
      <c r="G39" s="9">
        <v>10</v>
      </c>
      <c r="H39" s="9">
        <v>0</v>
      </c>
      <c r="I39" s="9">
        <v>67</v>
      </c>
      <c r="J39" s="9">
        <f t="shared" ref="J39:J45" si="1">SUM(B39:I39)</f>
        <v>2339</v>
      </c>
    </row>
    <row r="40" spans="1:14" x14ac:dyDescent="0.25">
      <c r="A40" s="8" t="s">
        <v>33</v>
      </c>
      <c r="B40" s="9">
        <v>965</v>
      </c>
      <c r="C40" s="9">
        <v>1069</v>
      </c>
      <c r="D40" s="9">
        <v>159</v>
      </c>
      <c r="E40" s="9">
        <v>42</v>
      </c>
      <c r="F40" s="9">
        <v>35</v>
      </c>
      <c r="G40" s="9">
        <v>14</v>
      </c>
      <c r="H40" s="9">
        <v>7</v>
      </c>
      <c r="I40" s="9">
        <v>0</v>
      </c>
      <c r="J40" s="9">
        <f t="shared" si="1"/>
        <v>2291</v>
      </c>
    </row>
    <row r="41" spans="1:14" x14ac:dyDescent="0.25">
      <c r="A41" s="8" t="s">
        <v>34</v>
      </c>
      <c r="B41" s="9">
        <v>1012</v>
      </c>
      <c r="C41" s="9">
        <v>1120</v>
      </c>
      <c r="D41" s="9">
        <v>133</v>
      </c>
      <c r="E41" s="9">
        <v>35</v>
      </c>
      <c r="F41" s="9">
        <v>20</v>
      </c>
      <c r="G41" s="9">
        <v>5</v>
      </c>
      <c r="H41" s="9">
        <v>1</v>
      </c>
      <c r="I41" s="9">
        <v>0</v>
      </c>
      <c r="J41" s="9">
        <f t="shared" si="1"/>
        <v>2326</v>
      </c>
    </row>
    <row r="42" spans="1:14" x14ac:dyDescent="0.25">
      <c r="A42" s="8" t="s">
        <v>35</v>
      </c>
      <c r="B42" s="9">
        <v>773</v>
      </c>
      <c r="C42" s="9">
        <v>984</v>
      </c>
      <c r="D42" s="9">
        <v>171</v>
      </c>
      <c r="E42" s="9">
        <v>22</v>
      </c>
      <c r="F42" s="9">
        <v>21</v>
      </c>
      <c r="G42" s="9">
        <v>6</v>
      </c>
      <c r="H42" s="9">
        <v>1</v>
      </c>
      <c r="I42" s="9">
        <v>0</v>
      </c>
      <c r="J42" s="9">
        <f t="shared" si="1"/>
        <v>1978</v>
      </c>
    </row>
    <row r="43" spans="1:14" x14ac:dyDescent="0.25">
      <c r="A43" s="8" t="s">
        <v>36</v>
      </c>
      <c r="B43" s="9">
        <v>594</v>
      </c>
      <c r="C43" s="9">
        <v>621</v>
      </c>
      <c r="D43" s="9">
        <v>133</v>
      </c>
      <c r="E43" s="9">
        <v>18</v>
      </c>
      <c r="F43" s="9">
        <v>13</v>
      </c>
      <c r="G43" s="9">
        <v>3</v>
      </c>
      <c r="H43" s="9">
        <v>0</v>
      </c>
      <c r="I43" s="9">
        <v>1</v>
      </c>
      <c r="J43" s="9">
        <f t="shared" si="1"/>
        <v>1383</v>
      </c>
    </row>
    <row r="44" spans="1:14" x14ac:dyDescent="0.25">
      <c r="A44" s="8" t="s">
        <v>37</v>
      </c>
      <c r="B44" s="9">
        <v>483</v>
      </c>
      <c r="C44" s="9">
        <v>550</v>
      </c>
      <c r="D44" s="9">
        <v>91</v>
      </c>
      <c r="E44" s="9">
        <v>15</v>
      </c>
      <c r="F44" s="9">
        <v>19</v>
      </c>
      <c r="G44" s="9">
        <v>2</v>
      </c>
      <c r="H44" s="9">
        <v>4</v>
      </c>
      <c r="I44" s="9">
        <v>0</v>
      </c>
      <c r="J44" s="9">
        <f t="shared" si="1"/>
        <v>1164</v>
      </c>
    </row>
    <row r="45" spans="1:14" x14ac:dyDescent="0.25">
      <c r="A45" s="8" t="s">
        <v>38</v>
      </c>
      <c r="B45" s="9">
        <v>756</v>
      </c>
      <c r="C45" s="9">
        <v>976</v>
      </c>
      <c r="D45" s="9">
        <v>162</v>
      </c>
      <c r="E45" s="9">
        <v>27</v>
      </c>
      <c r="F45" s="9">
        <v>24</v>
      </c>
      <c r="G45" s="9">
        <v>6</v>
      </c>
      <c r="H45" s="9">
        <v>96</v>
      </c>
      <c r="I45" s="9">
        <v>11</v>
      </c>
      <c r="J45" s="9">
        <f t="shared" si="1"/>
        <v>2058</v>
      </c>
    </row>
    <row r="46" spans="1:14" ht="15.75" thickBot="1" x14ac:dyDescent="0.3">
      <c r="B46" s="13">
        <f>SUM(B39:B45)</f>
        <v>5535</v>
      </c>
      <c r="C46" s="13">
        <f t="shared" ref="C46:I46" si="2">SUM(C39:C45)</f>
        <v>6370</v>
      </c>
      <c r="D46" s="13">
        <f t="shared" si="2"/>
        <v>1036</v>
      </c>
      <c r="E46" s="13">
        <f t="shared" si="2"/>
        <v>205</v>
      </c>
      <c r="F46" s="13">
        <f t="shared" si="2"/>
        <v>159</v>
      </c>
      <c r="G46" s="13">
        <f t="shared" si="2"/>
        <v>46</v>
      </c>
      <c r="H46" s="13">
        <f t="shared" si="2"/>
        <v>109</v>
      </c>
      <c r="I46" s="13">
        <f t="shared" si="2"/>
        <v>79</v>
      </c>
      <c r="J46" s="13">
        <f>SUM(J39:J45)</f>
        <v>13539</v>
      </c>
    </row>
    <row r="47" spans="1:14" ht="15.75" thickTop="1" x14ac:dyDescent="0.25"/>
    <row r="48" spans="1:14" ht="15.75" thickBot="1" x14ac:dyDescent="0.3"/>
    <row r="49" spans="1:8" ht="15.75" x14ac:dyDescent="0.25">
      <c r="A49" s="36" t="s">
        <v>125</v>
      </c>
      <c r="B49" s="36">
        <f>B11</f>
        <v>36</v>
      </c>
      <c r="D49" s="103" t="s">
        <v>135</v>
      </c>
      <c r="E49" s="104"/>
      <c r="F49" s="104"/>
      <c r="G49" s="104"/>
      <c r="H49" s="105"/>
    </row>
    <row r="50" spans="1:8" ht="44.25" customHeight="1" thickBot="1" x14ac:dyDescent="0.3">
      <c r="A50" s="37" t="s">
        <v>126</v>
      </c>
      <c r="B50" s="36">
        <v>60</v>
      </c>
      <c r="D50" s="106" t="s">
        <v>114</v>
      </c>
      <c r="E50" s="107"/>
      <c r="F50" s="107"/>
      <c r="G50" s="107" t="s">
        <v>115</v>
      </c>
      <c r="H50" s="108"/>
    </row>
    <row r="51" spans="1:8" ht="30" x14ac:dyDescent="0.25">
      <c r="A51" s="37" t="s">
        <v>127</v>
      </c>
      <c r="B51" s="37">
        <v>926</v>
      </c>
      <c r="D51" s="54" t="s">
        <v>1</v>
      </c>
      <c r="E51" s="22"/>
      <c r="F51" s="57">
        <v>99</v>
      </c>
      <c r="G51" s="60" t="s">
        <v>32</v>
      </c>
      <c r="H51" s="59">
        <v>30</v>
      </c>
    </row>
    <row r="52" spans="1:8" x14ac:dyDescent="0.25">
      <c r="A52" s="36" t="s">
        <v>128</v>
      </c>
      <c r="B52" s="36">
        <f>F60</f>
        <v>178</v>
      </c>
      <c r="D52" s="54" t="s">
        <v>2</v>
      </c>
      <c r="E52" s="22"/>
      <c r="F52" s="53">
        <v>19</v>
      </c>
      <c r="G52" s="60" t="s">
        <v>116</v>
      </c>
      <c r="H52" s="59">
        <v>26</v>
      </c>
    </row>
    <row r="53" spans="1:8" x14ac:dyDescent="0.25">
      <c r="A53" s="36" t="s">
        <v>27</v>
      </c>
      <c r="B53" s="40">
        <f>C25</f>
        <v>13539</v>
      </c>
      <c r="D53" s="54" t="s">
        <v>3</v>
      </c>
      <c r="E53" s="22"/>
      <c r="F53" s="53">
        <v>40</v>
      </c>
      <c r="G53" s="60" t="s">
        <v>34</v>
      </c>
      <c r="H53" s="59">
        <v>43</v>
      </c>
    </row>
    <row r="54" spans="1:8" x14ac:dyDescent="0.25">
      <c r="D54" s="54" t="s">
        <v>4</v>
      </c>
      <c r="E54" s="22"/>
      <c r="F54" s="53">
        <v>11</v>
      </c>
      <c r="G54" s="61" t="s">
        <v>35</v>
      </c>
      <c r="H54" s="59">
        <v>26</v>
      </c>
    </row>
    <row r="55" spans="1:8" x14ac:dyDescent="0.25">
      <c r="A55" s="36" t="s">
        <v>109</v>
      </c>
      <c r="B55" s="36">
        <f>D25</f>
        <v>-600</v>
      </c>
      <c r="D55" s="54" t="s">
        <v>5</v>
      </c>
      <c r="E55" s="22"/>
      <c r="F55" s="53">
        <v>3</v>
      </c>
      <c r="G55" s="62" t="s">
        <v>36</v>
      </c>
      <c r="H55" s="59">
        <v>15</v>
      </c>
    </row>
    <row r="56" spans="1:8" x14ac:dyDescent="0.25">
      <c r="A56" s="36" t="s">
        <v>110</v>
      </c>
      <c r="B56" s="38">
        <f>((C25-B51)/B25)</f>
        <v>0.89207157507603085</v>
      </c>
      <c r="D56" s="54" t="s">
        <v>6</v>
      </c>
      <c r="E56" s="22"/>
      <c r="F56" s="53">
        <v>5</v>
      </c>
      <c r="G56" s="61" t="s">
        <v>37</v>
      </c>
      <c r="H56" s="59">
        <v>13</v>
      </c>
    </row>
    <row r="57" spans="1:8" ht="17.25" x14ac:dyDescent="0.3">
      <c r="C57" s="44"/>
      <c r="D57" s="54" t="s">
        <v>7</v>
      </c>
      <c r="E57" s="22"/>
      <c r="F57" s="53">
        <v>1</v>
      </c>
      <c r="G57" s="61" t="s">
        <v>38</v>
      </c>
      <c r="H57" s="59">
        <v>25</v>
      </c>
    </row>
    <row r="58" spans="1:8" x14ac:dyDescent="0.25">
      <c r="D58" s="54" t="s">
        <v>8</v>
      </c>
      <c r="E58" s="22"/>
      <c r="F58" s="53">
        <v>0</v>
      </c>
      <c r="G58" s="22"/>
      <c r="H58" s="59"/>
    </row>
    <row r="59" spans="1:8" x14ac:dyDescent="0.25">
      <c r="D59" s="54" t="s">
        <v>20</v>
      </c>
      <c r="E59" s="22"/>
      <c r="F59" s="53">
        <v>0</v>
      </c>
      <c r="G59" s="22"/>
      <c r="H59" s="59"/>
    </row>
    <row r="60" spans="1:8" ht="15.75" thickBot="1" x14ac:dyDescent="0.3">
      <c r="A60" s="52" t="s">
        <v>82</v>
      </c>
      <c r="B60" s="36">
        <v>287</v>
      </c>
      <c r="D60" s="55"/>
      <c r="E60" s="56"/>
      <c r="F60" s="58">
        <f>SUM(F51:F59)</f>
        <v>178</v>
      </c>
      <c r="G60" s="56"/>
      <c r="H60" s="63">
        <f>SUM(H51:H59)</f>
        <v>178</v>
      </c>
    </row>
  </sheetData>
  <mergeCells count="8">
    <mergeCell ref="D50:F50"/>
    <mergeCell ref="G50:H50"/>
    <mergeCell ref="A14:D14"/>
    <mergeCell ref="A27:D27"/>
    <mergeCell ref="A28:D28"/>
    <mergeCell ref="A29:D29"/>
    <mergeCell ref="A30:D30"/>
    <mergeCell ref="D49:H49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10" workbookViewId="0">
      <selection activeCell="E31" sqref="E31"/>
    </sheetView>
  </sheetViews>
  <sheetFormatPr defaultRowHeight="15" x14ac:dyDescent="0.25"/>
  <cols>
    <col min="1" max="1" width="28.85546875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5" ht="18" thickBot="1" x14ac:dyDescent="0.35">
      <c r="A1" s="1" t="s">
        <v>0</v>
      </c>
      <c r="D1" s="8" t="s">
        <v>39</v>
      </c>
    </row>
    <row r="2" spans="1:5" ht="15.75" thickTop="1" x14ac:dyDescent="0.25">
      <c r="A2" s="8" t="s">
        <v>1</v>
      </c>
      <c r="B2">
        <v>6</v>
      </c>
    </row>
    <row r="3" spans="1:5" x14ac:dyDescent="0.25">
      <c r="A3" s="8" t="s">
        <v>2</v>
      </c>
      <c r="B3">
        <v>1</v>
      </c>
    </row>
    <row r="4" spans="1:5" x14ac:dyDescent="0.25">
      <c r="A4" s="8" t="s">
        <v>3</v>
      </c>
      <c r="B4">
        <v>6</v>
      </c>
    </row>
    <row r="5" spans="1:5" x14ac:dyDescent="0.25">
      <c r="A5" s="8" t="s">
        <v>4</v>
      </c>
      <c r="B5">
        <v>0</v>
      </c>
    </row>
    <row r="6" spans="1:5" x14ac:dyDescent="0.25">
      <c r="A6" s="8" t="s">
        <v>5</v>
      </c>
      <c r="B6">
        <v>1</v>
      </c>
    </row>
    <row r="7" spans="1:5" x14ac:dyDescent="0.25">
      <c r="A7" s="8" t="s">
        <v>6</v>
      </c>
      <c r="B7">
        <v>0</v>
      </c>
    </row>
    <row r="8" spans="1:5" x14ac:dyDescent="0.25">
      <c r="A8" s="8" t="s">
        <v>7</v>
      </c>
      <c r="B8">
        <v>0</v>
      </c>
    </row>
    <row r="9" spans="1:5" x14ac:dyDescent="0.25">
      <c r="A9" s="8" t="s">
        <v>8</v>
      </c>
      <c r="B9">
        <v>1</v>
      </c>
    </row>
    <row r="10" spans="1:5" x14ac:dyDescent="0.25">
      <c r="A10" s="8" t="s">
        <v>20</v>
      </c>
      <c r="B10">
        <v>0</v>
      </c>
    </row>
    <row r="11" spans="1:5" x14ac:dyDescent="0.25">
      <c r="A11" s="2" t="s">
        <v>15</v>
      </c>
      <c r="B11" s="3">
        <f>SUM(B2:B10)</f>
        <v>15</v>
      </c>
    </row>
    <row r="12" spans="1:5" x14ac:dyDescent="0.25">
      <c r="A12" s="2"/>
      <c r="B12" s="3"/>
    </row>
    <row r="13" spans="1:5" ht="15.75" thickBot="1" x14ac:dyDescent="0.3"/>
    <row r="14" spans="1:5" ht="17.25" x14ac:dyDescent="0.3">
      <c r="A14" s="98" t="s">
        <v>17</v>
      </c>
      <c r="B14" s="99"/>
      <c r="C14" s="99"/>
      <c r="D14" s="100"/>
      <c r="E14" s="8" t="s">
        <v>117</v>
      </c>
    </row>
    <row r="15" spans="1:5" ht="45.75" thickBot="1" x14ac:dyDescent="0.3">
      <c r="A15" s="16"/>
      <c r="B15" s="29" t="s">
        <v>129</v>
      </c>
      <c r="C15" s="29" t="s">
        <v>130</v>
      </c>
      <c r="D15" s="30" t="s">
        <v>21</v>
      </c>
    </row>
    <row r="16" spans="1:5" ht="15.75" thickTop="1" x14ac:dyDescent="0.25">
      <c r="A16" s="31" t="s">
        <v>1</v>
      </c>
      <c r="B16" s="32">
        <v>5804</v>
      </c>
      <c r="C16" s="32">
        <v>5283</v>
      </c>
      <c r="D16" s="33">
        <f>C16-B16</f>
        <v>-521</v>
      </c>
    </row>
    <row r="17" spans="1:5" x14ac:dyDescent="0.25">
      <c r="A17" s="31" t="s">
        <v>2</v>
      </c>
      <c r="B17" s="32">
        <v>6519</v>
      </c>
      <c r="C17" s="32">
        <v>6522</v>
      </c>
      <c r="D17" s="33">
        <f t="shared" ref="D17:D25" si="0">C17-B17</f>
        <v>3</v>
      </c>
      <c r="E17" s="12"/>
    </row>
    <row r="18" spans="1:5" x14ac:dyDescent="0.25">
      <c r="A18" s="31" t="s">
        <v>3</v>
      </c>
      <c r="B18" s="32">
        <v>1103</v>
      </c>
      <c r="C18" s="32">
        <v>1015</v>
      </c>
      <c r="D18" s="33">
        <f t="shared" si="0"/>
        <v>-88</v>
      </c>
      <c r="E18" s="12"/>
    </row>
    <row r="19" spans="1:5" x14ac:dyDescent="0.25">
      <c r="A19" s="31" t="s">
        <v>4</v>
      </c>
      <c r="B19" s="32">
        <v>222</v>
      </c>
      <c r="C19" s="32">
        <v>195</v>
      </c>
      <c r="D19" s="33">
        <f t="shared" si="0"/>
        <v>-27</v>
      </c>
      <c r="E19" s="12"/>
    </row>
    <row r="20" spans="1:5" x14ac:dyDescent="0.25">
      <c r="A20" s="31" t="s">
        <v>5</v>
      </c>
      <c r="B20" s="32">
        <v>159</v>
      </c>
      <c r="C20" s="32">
        <v>161</v>
      </c>
      <c r="D20" s="33">
        <f t="shared" si="0"/>
        <v>2</v>
      </c>
      <c r="E20" s="12"/>
    </row>
    <row r="21" spans="1:5" x14ac:dyDescent="0.25">
      <c r="A21" s="31" t="s">
        <v>6</v>
      </c>
      <c r="B21" s="32">
        <v>48</v>
      </c>
      <c r="C21" s="32">
        <v>38</v>
      </c>
      <c r="D21" s="33">
        <f t="shared" si="0"/>
        <v>-10</v>
      </c>
      <c r="E21" s="12"/>
    </row>
    <row r="22" spans="1:5" x14ac:dyDescent="0.25">
      <c r="A22" s="31" t="s">
        <v>7</v>
      </c>
      <c r="B22" s="32">
        <v>116</v>
      </c>
      <c r="C22" s="32">
        <v>75</v>
      </c>
      <c r="D22" s="33">
        <f t="shared" si="0"/>
        <v>-41</v>
      </c>
      <c r="E22" s="12"/>
    </row>
    <row r="23" spans="1:5" x14ac:dyDescent="0.25">
      <c r="A23" s="17" t="s">
        <v>8</v>
      </c>
      <c r="B23" s="15">
        <v>56</v>
      </c>
      <c r="C23" s="15">
        <v>64</v>
      </c>
      <c r="D23" s="18">
        <f t="shared" si="0"/>
        <v>8</v>
      </c>
      <c r="E23" s="12"/>
    </row>
    <row r="24" spans="1:5" x14ac:dyDescent="0.25">
      <c r="A24" s="17" t="s">
        <v>20</v>
      </c>
      <c r="B24" s="15">
        <v>73</v>
      </c>
      <c r="C24" s="15">
        <v>79</v>
      </c>
      <c r="D24" s="18">
        <f t="shared" si="0"/>
        <v>6</v>
      </c>
      <c r="E24" s="12"/>
    </row>
    <row r="25" spans="1:5" ht="15.75" thickBot="1" x14ac:dyDescent="0.3">
      <c r="A25" s="19"/>
      <c r="B25" s="39">
        <f>SUM(B16:B24)</f>
        <v>14100</v>
      </c>
      <c r="C25" s="39">
        <f>SUM(C16:C24)</f>
        <v>13432</v>
      </c>
      <c r="D25" s="21">
        <f t="shared" si="0"/>
        <v>-668</v>
      </c>
      <c r="E25" s="12"/>
    </row>
    <row r="27" spans="1:5" x14ac:dyDescent="0.25">
      <c r="A27" s="101" t="s">
        <v>131</v>
      </c>
      <c r="B27" s="101"/>
      <c r="C27" s="101"/>
      <c r="D27" s="101"/>
      <c r="E27" s="36">
        <v>4</v>
      </c>
    </row>
    <row r="28" spans="1:5" x14ac:dyDescent="0.25">
      <c r="A28" s="101" t="s">
        <v>132</v>
      </c>
      <c r="B28" s="101"/>
      <c r="C28" s="101"/>
      <c r="D28" s="101"/>
      <c r="E28" s="36">
        <v>5</v>
      </c>
    </row>
    <row r="29" spans="1:5" x14ac:dyDescent="0.25">
      <c r="A29" s="101" t="s">
        <v>133</v>
      </c>
      <c r="B29" s="101"/>
      <c r="C29" s="101"/>
      <c r="D29" s="101"/>
      <c r="E29" s="36">
        <v>13</v>
      </c>
    </row>
    <row r="30" spans="1:5" x14ac:dyDescent="0.25">
      <c r="A30" s="101" t="s">
        <v>134</v>
      </c>
      <c r="B30" s="102"/>
      <c r="C30" s="102"/>
      <c r="D30" s="102"/>
      <c r="E30" s="36">
        <v>22</v>
      </c>
    </row>
    <row r="32" spans="1:5" ht="18" thickBot="1" x14ac:dyDescent="0.35">
      <c r="A32" s="64" t="s">
        <v>139</v>
      </c>
      <c r="B32" s="64"/>
      <c r="C32" s="64"/>
    </row>
    <row r="33" spans="1:14" ht="15.75" thickTop="1" x14ac:dyDescent="0.25"/>
    <row r="34" spans="1:14" ht="15.75" thickBot="1" x14ac:dyDescent="0.3">
      <c r="A34" s="46">
        <v>43831</v>
      </c>
      <c r="B34" s="46">
        <v>43800</v>
      </c>
      <c r="C34" s="46">
        <v>43770</v>
      </c>
      <c r="D34" s="46">
        <v>43739</v>
      </c>
      <c r="E34" s="47" t="s">
        <v>140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6.5" thickTop="1" thickBot="1" x14ac:dyDescent="0.3">
      <c r="A35" s="45">
        <v>9</v>
      </c>
      <c r="B35" s="45">
        <v>3</v>
      </c>
      <c r="C35" s="45">
        <v>5</v>
      </c>
      <c r="D35" s="45">
        <v>2</v>
      </c>
      <c r="E35" s="45">
        <v>4</v>
      </c>
      <c r="F35" s="45">
        <v>4</v>
      </c>
      <c r="G35" s="45">
        <v>3</v>
      </c>
      <c r="H35" s="45">
        <v>1</v>
      </c>
      <c r="I35" s="45">
        <v>7</v>
      </c>
      <c r="J35" s="43">
        <f>SUM(A35:I35)</f>
        <v>38</v>
      </c>
    </row>
    <row r="36" spans="1:14" ht="15.75" thickTop="1" x14ac:dyDescent="0.25"/>
    <row r="37" spans="1:14" ht="18" thickBot="1" x14ac:dyDescent="0.35">
      <c r="A37" s="1" t="s">
        <v>41</v>
      </c>
    </row>
    <row r="38" spans="1:14" ht="30.75" thickTop="1" x14ac:dyDescent="0.25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25">
      <c r="A39" s="8" t="s">
        <v>32</v>
      </c>
      <c r="B39" s="9">
        <v>918</v>
      </c>
      <c r="C39" s="9">
        <v>1074</v>
      </c>
      <c r="D39" s="9">
        <v>181</v>
      </c>
      <c r="E39" s="9">
        <v>41</v>
      </c>
      <c r="F39" s="9">
        <v>28</v>
      </c>
      <c r="G39" s="9">
        <v>8</v>
      </c>
      <c r="H39" s="9">
        <v>0</v>
      </c>
      <c r="I39" s="9">
        <v>67</v>
      </c>
      <c r="J39" s="9">
        <f t="shared" ref="J39:J45" si="1">SUM(B39:I39)</f>
        <v>2317</v>
      </c>
    </row>
    <row r="40" spans="1:14" x14ac:dyDescent="0.25">
      <c r="A40" s="8" t="s">
        <v>33</v>
      </c>
      <c r="B40" s="9">
        <v>907</v>
      </c>
      <c r="C40" s="9">
        <v>1104</v>
      </c>
      <c r="D40" s="9">
        <v>154</v>
      </c>
      <c r="E40" s="9">
        <v>43</v>
      </c>
      <c r="F40" s="9">
        <v>35</v>
      </c>
      <c r="G40" s="9">
        <v>11</v>
      </c>
      <c r="H40" s="9">
        <v>4</v>
      </c>
      <c r="I40" s="9">
        <v>0</v>
      </c>
      <c r="J40" s="9">
        <f t="shared" si="1"/>
        <v>2258</v>
      </c>
    </row>
    <row r="41" spans="1:14" x14ac:dyDescent="0.25">
      <c r="A41" s="8" t="s">
        <v>34</v>
      </c>
      <c r="B41" s="9">
        <v>965</v>
      </c>
      <c r="C41" s="9">
        <v>1165</v>
      </c>
      <c r="D41" s="9">
        <v>127</v>
      </c>
      <c r="E41" s="9">
        <v>38</v>
      </c>
      <c r="F41" s="9">
        <v>21</v>
      </c>
      <c r="G41" s="9">
        <v>4</v>
      </c>
      <c r="H41" s="9">
        <v>1</v>
      </c>
      <c r="I41" s="9">
        <v>0</v>
      </c>
      <c r="J41" s="9">
        <f t="shared" si="1"/>
        <v>2321</v>
      </c>
    </row>
    <row r="42" spans="1:14" x14ac:dyDescent="0.25">
      <c r="A42" s="8" t="s">
        <v>35</v>
      </c>
      <c r="B42" s="9">
        <v>741</v>
      </c>
      <c r="C42" s="9">
        <v>1019</v>
      </c>
      <c r="D42" s="9">
        <v>165</v>
      </c>
      <c r="E42" s="9">
        <v>21</v>
      </c>
      <c r="F42" s="9">
        <v>22</v>
      </c>
      <c r="G42" s="9">
        <v>4</v>
      </c>
      <c r="H42" s="9">
        <v>1</v>
      </c>
      <c r="I42" s="9">
        <v>0</v>
      </c>
      <c r="J42" s="9">
        <f t="shared" si="1"/>
        <v>1973</v>
      </c>
    </row>
    <row r="43" spans="1:14" x14ac:dyDescent="0.25">
      <c r="A43" s="8" t="s">
        <v>36</v>
      </c>
      <c r="B43" s="9">
        <v>581</v>
      </c>
      <c r="C43" s="9">
        <v>638</v>
      </c>
      <c r="D43" s="9">
        <v>135</v>
      </c>
      <c r="E43" s="9">
        <v>15</v>
      </c>
      <c r="F43" s="9">
        <v>13</v>
      </c>
      <c r="G43" s="9">
        <v>4</v>
      </c>
      <c r="H43" s="9">
        <v>0</v>
      </c>
      <c r="I43" s="9">
        <v>1</v>
      </c>
      <c r="J43" s="9">
        <f t="shared" si="1"/>
        <v>1387</v>
      </c>
    </row>
    <row r="44" spans="1:14" x14ac:dyDescent="0.25">
      <c r="A44" s="8" t="s">
        <v>37</v>
      </c>
      <c r="B44" s="9">
        <v>472</v>
      </c>
      <c r="C44" s="9">
        <v>559</v>
      </c>
      <c r="D44" s="9">
        <v>88</v>
      </c>
      <c r="E44" s="9">
        <v>15</v>
      </c>
      <c r="F44" s="9">
        <v>22</v>
      </c>
      <c r="G44" s="9">
        <v>2</v>
      </c>
      <c r="H44" s="9">
        <v>3</v>
      </c>
      <c r="I44" s="9">
        <v>0</v>
      </c>
      <c r="J44" s="9">
        <f t="shared" si="1"/>
        <v>1161</v>
      </c>
    </row>
    <row r="45" spans="1:14" x14ac:dyDescent="0.25">
      <c r="A45" s="8" t="s">
        <v>38</v>
      </c>
      <c r="B45" s="9">
        <v>727</v>
      </c>
      <c r="C45" s="9">
        <v>993</v>
      </c>
      <c r="D45" s="9">
        <v>165</v>
      </c>
      <c r="E45" s="9">
        <v>26</v>
      </c>
      <c r="F45" s="9">
        <v>22</v>
      </c>
      <c r="G45" s="9">
        <v>5</v>
      </c>
      <c r="H45" s="9">
        <v>66</v>
      </c>
      <c r="I45" s="9">
        <v>11</v>
      </c>
      <c r="J45" s="9">
        <f t="shared" si="1"/>
        <v>2015</v>
      </c>
    </row>
    <row r="46" spans="1:14" ht="15.75" thickBot="1" x14ac:dyDescent="0.3">
      <c r="B46" s="13">
        <f>SUM(B39:B45)</f>
        <v>5311</v>
      </c>
      <c r="C46" s="13">
        <f t="shared" ref="C46:I46" si="2">SUM(C39:C45)</f>
        <v>6552</v>
      </c>
      <c r="D46" s="13">
        <f t="shared" si="2"/>
        <v>1015</v>
      </c>
      <c r="E46" s="13">
        <f t="shared" si="2"/>
        <v>199</v>
      </c>
      <c r="F46" s="13">
        <f t="shared" si="2"/>
        <v>163</v>
      </c>
      <c r="G46" s="13">
        <f t="shared" si="2"/>
        <v>38</v>
      </c>
      <c r="H46" s="13">
        <f t="shared" si="2"/>
        <v>75</v>
      </c>
      <c r="I46" s="13">
        <f t="shared" si="2"/>
        <v>79</v>
      </c>
      <c r="J46" s="13">
        <f>SUM(J39:J45)</f>
        <v>13432</v>
      </c>
    </row>
    <row r="47" spans="1:14" ht="15.75" thickTop="1" x14ac:dyDescent="0.25"/>
    <row r="65" spans="1:14" ht="15.75" thickBot="1" x14ac:dyDescent="0.3"/>
    <row r="66" spans="1:14" ht="15.75" x14ac:dyDescent="0.25">
      <c r="A66" s="36" t="s">
        <v>136</v>
      </c>
      <c r="B66" s="36">
        <f>B11</f>
        <v>15</v>
      </c>
      <c r="D66" s="103" t="s">
        <v>151</v>
      </c>
      <c r="E66" s="104"/>
      <c r="F66" s="104"/>
      <c r="G66" s="104"/>
      <c r="H66" s="104"/>
      <c r="I66" s="104"/>
      <c r="J66" s="104"/>
      <c r="K66" s="105"/>
      <c r="L66" s="66"/>
      <c r="M66" s="66"/>
      <c r="N66" s="22"/>
    </row>
    <row r="67" spans="1:14" ht="44.25" customHeight="1" x14ac:dyDescent="0.25">
      <c r="A67" s="37" t="s">
        <v>137</v>
      </c>
      <c r="B67" s="36">
        <f>J35</f>
        <v>38</v>
      </c>
      <c r="D67" s="109">
        <v>2020</v>
      </c>
      <c r="E67" s="110"/>
      <c r="F67" s="110"/>
      <c r="G67" s="110"/>
      <c r="H67" s="110"/>
      <c r="I67" s="109">
        <v>2019</v>
      </c>
      <c r="J67" s="110"/>
      <c r="K67" s="111"/>
      <c r="L67" s="66"/>
      <c r="M67" s="66"/>
    </row>
    <row r="68" spans="1:14" ht="30.75" thickBot="1" x14ac:dyDescent="0.3">
      <c r="A68" s="37" t="s">
        <v>138</v>
      </c>
      <c r="B68" s="37">
        <v>850</v>
      </c>
      <c r="D68" s="106" t="s">
        <v>114</v>
      </c>
      <c r="E68" s="107"/>
      <c r="F68" s="107"/>
      <c r="G68" s="107" t="s">
        <v>115</v>
      </c>
      <c r="H68" s="108"/>
      <c r="I68" s="106" t="s">
        <v>114</v>
      </c>
      <c r="J68" s="107"/>
      <c r="K68" s="108"/>
    </row>
    <row r="69" spans="1:14" x14ac:dyDescent="0.25">
      <c r="A69" s="36" t="s">
        <v>128</v>
      </c>
      <c r="B69" s="36">
        <f>F78</f>
        <v>165</v>
      </c>
      <c r="D69" s="54" t="s">
        <v>1</v>
      </c>
      <c r="E69" s="22"/>
      <c r="F69" s="57">
        <v>91</v>
      </c>
      <c r="G69" s="60" t="s">
        <v>32</v>
      </c>
      <c r="H69" s="59">
        <v>33</v>
      </c>
      <c r="I69" s="54" t="s">
        <v>1</v>
      </c>
      <c r="J69" s="22"/>
      <c r="K69" s="59">
        <v>87</v>
      </c>
    </row>
    <row r="70" spans="1:14" x14ac:dyDescent="0.25">
      <c r="A70" s="36" t="s">
        <v>27</v>
      </c>
      <c r="B70" s="40">
        <f>C25</f>
        <v>13432</v>
      </c>
      <c r="D70" s="54" t="s">
        <v>2</v>
      </c>
      <c r="E70" s="22"/>
      <c r="F70" s="53">
        <v>17</v>
      </c>
      <c r="G70" s="60" t="s">
        <v>116</v>
      </c>
      <c r="H70" s="59">
        <v>23</v>
      </c>
      <c r="I70" s="54" t="s">
        <v>2</v>
      </c>
      <c r="J70" s="22"/>
      <c r="K70" s="59">
        <v>28</v>
      </c>
    </row>
    <row r="71" spans="1:14" x14ac:dyDescent="0.25">
      <c r="A71" s="67"/>
      <c r="B71" s="68"/>
      <c r="D71" s="54" t="s">
        <v>3</v>
      </c>
      <c r="E71" s="22"/>
      <c r="F71" s="53">
        <v>37</v>
      </c>
      <c r="G71" s="60" t="s">
        <v>34</v>
      </c>
      <c r="H71" s="59">
        <v>40</v>
      </c>
      <c r="I71" s="54" t="s">
        <v>3</v>
      </c>
      <c r="J71" s="22"/>
      <c r="K71" s="59">
        <v>44</v>
      </c>
    </row>
    <row r="72" spans="1:14" x14ac:dyDescent="0.25">
      <c r="D72" s="54" t="s">
        <v>4</v>
      </c>
      <c r="E72" s="22"/>
      <c r="F72" s="53">
        <v>11</v>
      </c>
      <c r="G72" s="61" t="s">
        <v>35</v>
      </c>
      <c r="H72" s="59">
        <v>12</v>
      </c>
      <c r="I72" s="54" t="s">
        <v>4</v>
      </c>
      <c r="J72" s="22"/>
      <c r="K72" s="59">
        <v>6</v>
      </c>
    </row>
    <row r="73" spans="1:14" x14ac:dyDescent="0.25">
      <c r="A73" s="36" t="s">
        <v>109</v>
      </c>
      <c r="B73" s="36">
        <f>D25</f>
        <v>-668</v>
      </c>
      <c r="D73" s="54" t="s">
        <v>5</v>
      </c>
      <c r="E73" s="22"/>
      <c r="F73" s="53">
        <v>3</v>
      </c>
      <c r="G73" s="62" t="s">
        <v>36</v>
      </c>
      <c r="H73" s="59">
        <v>13</v>
      </c>
      <c r="I73" s="54" t="s">
        <v>5</v>
      </c>
      <c r="J73" s="22"/>
      <c r="K73" s="59">
        <v>3</v>
      </c>
    </row>
    <row r="74" spans="1:14" ht="17.25" x14ac:dyDescent="0.3">
      <c r="A74" s="36" t="s">
        <v>110</v>
      </c>
      <c r="B74" s="38">
        <f>((C25-B68)/B25)</f>
        <v>0.89234042553191484</v>
      </c>
      <c r="C74" s="44"/>
      <c r="D74" s="54" t="s">
        <v>6</v>
      </c>
      <c r="E74" s="22"/>
      <c r="F74" s="53">
        <v>5</v>
      </c>
      <c r="G74" s="61" t="s">
        <v>37</v>
      </c>
      <c r="H74" s="59">
        <v>12</v>
      </c>
      <c r="I74" s="54" t="s">
        <v>6</v>
      </c>
      <c r="J74" s="22"/>
      <c r="K74" s="59">
        <v>4</v>
      </c>
    </row>
    <row r="75" spans="1:14" x14ac:dyDescent="0.25">
      <c r="D75" s="54" t="s">
        <v>7</v>
      </c>
      <c r="E75" s="22"/>
      <c r="F75" s="53">
        <v>1</v>
      </c>
      <c r="G75" s="61" t="s">
        <v>38</v>
      </c>
      <c r="H75" s="59">
        <v>25</v>
      </c>
      <c r="I75" s="54" t="s">
        <v>7</v>
      </c>
      <c r="J75" s="22"/>
      <c r="K75" s="59">
        <v>1</v>
      </c>
    </row>
    <row r="76" spans="1:14" x14ac:dyDescent="0.25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25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.75" thickBot="1" x14ac:dyDescent="0.3">
      <c r="A78" s="65" t="s">
        <v>82</v>
      </c>
      <c r="B78" s="36">
        <v>286</v>
      </c>
      <c r="D78" s="55"/>
      <c r="E78" s="56"/>
      <c r="F78" s="58">
        <f>SUM(F69:F77)</f>
        <v>165</v>
      </c>
      <c r="G78" s="56"/>
      <c r="H78" s="63">
        <f>SUM(H69:H77)</f>
        <v>158</v>
      </c>
      <c r="I78" s="56"/>
      <c r="J78" s="56"/>
      <c r="K78" s="63">
        <f>SUM(K69:K77)</f>
        <v>173</v>
      </c>
    </row>
  </sheetData>
  <mergeCells count="11">
    <mergeCell ref="D66:K66"/>
    <mergeCell ref="A14:D14"/>
    <mergeCell ref="A27:D27"/>
    <mergeCell ref="A28:D28"/>
    <mergeCell ref="A29:D29"/>
    <mergeCell ref="A30:D30"/>
    <mergeCell ref="D68:F68"/>
    <mergeCell ref="G68:H68"/>
    <mergeCell ref="I68:K68"/>
    <mergeCell ref="D67:H67"/>
    <mergeCell ref="I67:K67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65" workbookViewId="0">
      <selection activeCell="E31" sqref="E31"/>
    </sheetView>
  </sheetViews>
  <sheetFormatPr defaultRowHeight="15" x14ac:dyDescent="0.25"/>
  <cols>
    <col min="1" max="1" width="28.85546875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5" ht="18" thickBot="1" x14ac:dyDescent="0.35">
      <c r="A1" s="1" t="s">
        <v>0</v>
      </c>
      <c r="D1" s="8" t="s">
        <v>39</v>
      </c>
    </row>
    <row r="2" spans="1:5" ht="15.75" thickTop="1" x14ac:dyDescent="0.25">
      <c r="A2" s="8" t="s">
        <v>1</v>
      </c>
      <c r="B2">
        <v>12</v>
      </c>
    </row>
    <row r="3" spans="1:5" x14ac:dyDescent="0.25">
      <c r="A3" s="8" t="s">
        <v>2</v>
      </c>
      <c r="B3">
        <v>2</v>
      </c>
    </row>
    <row r="4" spans="1:5" x14ac:dyDescent="0.25">
      <c r="A4" s="8" t="s">
        <v>3</v>
      </c>
      <c r="B4">
        <v>10</v>
      </c>
    </row>
    <row r="5" spans="1:5" x14ac:dyDescent="0.25">
      <c r="A5" s="8" t="s">
        <v>4</v>
      </c>
      <c r="B5">
        <v>0</v>
      </c>
    </row>
    <row r="6" spans="1:5" x14ac:dyDescent="0.25">
      <c r="A6" s="8" t="s">
        <v>5</v>
      </c>
      <c r="B6">
        <v>1</v>
      </c>
    </row>
    <row r="7" spans="1:5" x14ac:dyDescent="0.25">
      <c r="A7" s="8" t="s">
        <v>6</v>
      </c>
      <c r="B7">
        <v>0</v>
      </c>
    </row>
    <row r="8" spans="1:5" x14ac:dyDescent="0.25">
      <c r="A8" s="8" t="s">
        <v>7</v>
      </c>
      <c r="B8">
        <v>0</v>
      </c>
    </row>
    <row r="9" spans="1:5" x14ac:dyDescent="0.25">
      <c r="A9" s="8" t="s">
        <v>8</v>
      </c>
      <c r="B9">
        <v>2</v>
      </c>
    </row>
    <row r="10" spans="1:5" x14ac:dyDescent="0.25">
      <c r="A10" s="8" t="s">
        <v>20</v>
      </c>
      <c r="B10">
        <v>0</v>
      </c>
    </row>
    <row r="11" spans="1:5" x14ac:dyDescent="0.25">
      <c r="A11" s="2" t="s">
        <v>15</v>
      </c>
      <c r="B11" s="3">
        <f>SUM(B2:B10)</f>
        <v>27</v>
      </c>
    </row>
    <row r="12" spans="1:5" x14ac:dyDescent="0.25">
      <c r="A12" s="2"/>
      <c r="B12" s="3"/>
    </row>
    <row r="13" spans="1:5" ht="15.75" thickBot="1" x14ac:dyDescent="0.3"/>
    <row r="14" spans="1:5" ht="17.25" x14ac:dyDescent="0.3">
      <c r="A14" s="98" t="s">
        <v>17</v>
      </c>
      <c r="B14" s="99"/>
      <c r="C14" s="99"/>
      <c r="D14" s="100"/>
      <c r="E14" s="8" t="s">
        <v>117</v>
      </c>
    </row>
    <row r="15" spans="1:5" ht="45.75" thickBot="1" x14ac:dyDescent="0.3">
      <c r="A15" s="16"/>
      <c r="B15" s="29" t="s">
        <v>152</v>
      </c>
      <c r="C15" s="29" t="s">
        <v>153</v>
      </c>
      <c r="D15" s="30" t="s">
        <v>21</v>
      </c>
    </row>
    <row r="16" spans="1:5" ht="15.75" thickTop="1" x14ac:dyDescent="0.25">
      <c r="A16" s="31" t="s">
        <v>1</v>
      </c>
      <c r="B16" s="32">
        <v>5785</v>
      </c>
      <c r="C16" s="32">
        <v>5223</v>
      </c>
      <c r="D16" s="33">
        <f>C16-B16</f>
        <v>-562</v>
      </c>
    </row>
    <row r="17" spans="1:5" x14ac:dyDescent="0.25">
      <c r="A17" s="31" t="s">
        <v>2</v>
      </c>
      <c r="B17" s="32">
        <v>6519</v>
      </c>
      <c r="C17" s="32">
        <v>6478</v>
      </c>
      <c r="D17" s="33">
        <f t="shared" ref="D17:D25" si="0">C17-B17</f>
        <v>-41</v>
      </c>
      <c r="E17" s="12"/>
    </row>
    <row r="18" spans="1:5" x14ac:dyDescent="0.25">
      <c r="A18" s="31" t="s">
        <v>3</v>
      </c>
      <c r="B18" s="32">
        <v>1092</v>
      </c>
      <c r="C18" s="32">
        <v>1005</v>
      </c>
      <c r="D18" s="33">
        <f t="shared" si="0"/>
        <v>-87</v>
      </c>
      <c r="E18" s="12"/>
    </row>
    <row r="19" spans="1:5" x14ac:dyDescent="0.25">
      <c r="A19" s="31" t="s">
        <v>4</v>
      </c>
      <c r="B19" s="32">
        <v>222</v>
      </c>
      <c r="C19" s="32">
        <v>185</v>
      </c>
      <c r="D19" s="33">
        <f t="shared" si="0"/>
        <v>-37</v>
      </c>
      <c r="E19" s="12"/>
    </row>
    <row r="20" spans="1:5" x14ac:dyDescent="0.25">
      <c r="A20" s="31" t="s">
        <v>5</v>
      </c>
      <c r="B20" s="32">
        <v>160</v>
      </c>
      <c r="C20" s="32">
        <v>159</v>
      </c>
      <c r="D20" s="33">
        <f t="shared" si="0"/>
        <v>-1</v>
      </c>
      <c r="E20" s="12"/>
    </row>
    <row r="21" spans="1:5" x14ac:dyDescent="0.25">
      <c r="A21" s="31" t="s">
        <v>6</v>
      </c>
      <c r="B21" s="32">
        <v>47</v>
      </c>
      <c r="C21" s="32">
        <v>34</v>
      </c>
      <c r="D21" s="33">
        <f t="shared" si="0"/>
        <v>-13</v>
      </c>
      <c r="E21" s="12"/>
    </row>
    <row r="22" spans="1:5" x14ac:dyDescent="0.25">
      <c r="A22" s="31" t="s">
        <v>7</v>
      </c>
      <c r="B22" s="32">
        <v>111</v>
      </c>
      <c r="C22" s="32">
        <v>77</v>
      </c>
      <c r="D22" s="33">
        <f t="shared" si="0"/>
        <v>-34</v>
      </c>
      <c r="E22" s="12"/>
    </row>
    <row r="23" spans="1:5" x14ac:dyDescent="0.25">
      <c r="A23" s="17" t="s">
        <v>8</v>
      </c>
      <c r="B23" s="15">
        <v>56</v>
      </c>
      <c r="C23" s="15">
        <v>66</v>
      </c>
      <c r="D23" s="18">
        <f t="shared" si="0"/>
        <v>10</v>
      </c>
      <c r="E23" s="12"/>
    </row>
    <row r="24" spans="1:5" x14ac:dyDescent="0.25">
      <c r="A24" s="17" t="s">
        <v>20</v>
      </c>
      <c r="B24" s="15">
        <v>82</v>
      </c>
      <c r="C24" s="15">
        <v>79</v>
      </c>
      <c r="D24" s="18">
        <f t="shared" si="0"/>
        <v>-3</v>
      </c>
      <c r="E24" s="12"/>
    </row>
    <row r="25" spans="1:5" ht="15.75" thickBot="1" x14ac:dyDescent="0.3">
      <c r="A25" s="19"/>
      <c r="B25" s="39">
        <f>SUM(B16:B24)</f>
        <v>14074</v>
      </c>
      <c r="C25" s="39">
        <f>SUM(C16:C24)</f>
        <v>13306</v>
      </c>
      <c r="D25" s="21">
        <f t="shared" si="0"/>
        <v>-768</v>
      </c>
      <c r="E25" s="12"/>
    </row>
    <row r="27" spans="1:5" x14ac:dyDescent="0.25">
      <c r="A27" s="101" t="s">
        <v>154</v>
      </c>
      <c r="B27" s="101"/>
      <c r="C27" s="101"/>
      <c r="D27" s="101"/>
      <c r="E27" s="36">
        <v>7</v>
      </c>
    </row>
    <row r="28" spans="1:5" x14ac:dyDescent="0.25">
      <c r="A28" s="101" t="s">
        <v>155</v>
      </c>
      <c r="B28" s="101"/>
      <c r="C28" s="101"/>
      <c r="D28" s="101"/>
      <c r="E28" s="36">
        <v>18</v>
      </c>
    </row>
    <row r="29" spans="1:5" x14ac:dyDescent="0.25">
      <c r="A29" s="101" t="s">
        <v>156</v>
      </c>
      <c r="B29" s="101"/>
      <c r="C29" s="101"/>
      <c r="D29" s="101"/>
      <c r="E29" s="36">
        <v>6</v>
      </c>
    </row>
    <row r="30" spans="1:5" x14ac:dyDescent="0.25">
      <c r="A30" s="101" t="s">
        <v>157</v>
      </c>
      <c r="B30" s="102"/>
      <c r="C30" s="102"/>
      <c r="D30" s="102"/>
      <c r="E30" s="36">
        <v>16</v>
      </c>
    </row>
    <row r="32" spans="1:5" ht="18" thickBot="1" x14ac:dyDescent="0.35">
      <c r="A32" s="69" t="s">
        <v>158</v>
      </c>
      <c r="B32" s="69"/>
      <c r="C32" s="69"/>
    </row>
    <row r="33" spans="1:14" ht="15.75" thickTop="1" x14ac:dyDescent="0.25"/>
    <row r="34" spans="1:14" ht="15.75" thickBot="1" x14ac:dyDescent="0.3">
      <c r="A34" s="46">
        <v>43862</v>
      </c>
      <c r="B34" s="46">
        <v>43831</v>
      </c>
      <c r="C34" s="46">
        <v>43800</v>
      </c>
      <c r="D34" s="46">
        <v>43770</v>
      </c>
      <c r="E34" s="47" t="s">
        <v>159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6.5" thickTop="1" thickBot="1" x14ac:dyDescent="0.3">
      <c r="A35" s="45">
        <v>11</v>
      </c>
      <c r="B35" s="45">
        <v>6</v>
      </c>
      <c r="C35" s="45">
        <v>1</v>
      </c>
      <c r="D35" s="45">
        <v>0</v>
      </c>
      <c r="E35" s="45">
        <v>9</v>
      </c>
      <c r="F35" s="45">
        <v>5</v>
      </c>
      <c r="G35" s="45">
        <v>4</v>
      </c>
      <c r="H35" s="45">
        <v>3</v>
      </c>
      <c r="I35" s="45">
        <v>5</v>
      </c>
      <c r="J35" s="43">
        <f>SUM(A35:I35)</f>
        <v>44</v>
      </c>
    </row>
    <row r="36" spans="1:14" ht="15.75" thickTop="1" x14ac:dyDescent="0.25"/>
    <row r="37" spans="1:14" ht="18" thickBot="1" x14ac:dyDescent="0.35">
      <c r="A37" s="1" t="s">
        <v>41</v>
      </c>
    </row>
    <row r="38" spans="1:14" ht="30.75" thickTop="1" x14ac:dyDescent="0.25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25">
      <c r="A39" s="8" t="s">
        <v>32</v>
      </c>
      <c r="B39" s="9">
        <v>902</v>
      </c>
      <c r="C39" s="9">
        <v>1065</v>
      </c>
      <c r="D39" s="9">
        <v>172</v>
      </c>
      <c r="E39" s="9">
        <v>38</v>
      </c>
      <c r="F39" s="9">
        <v>24</v>
      </c>
      <c r="G39" s="9">
        <v>7</v>
      </c>
      <c r="H39" s="9">
        <v>0</v>
      </c>
      <c r="I39" s="9">
        <v>67</v>
      </c>
      <c r="J39" s="9">
        <f t="shared" ref="J39:J45" si="1">SUM(B39:I39)</f>
        <v>2275</v>
      </c>
    </row>
    <row r="40" spans="1:14" x14ac:dyDescent="0.25">
      <c r="A40" s="8" t="s">
        <v>33</v>
      </c>
      <c r="B40" s="9">
        <v>904</v>
      </c>
      <c r="C40" s="9">
        <v>1092</v>
      </c>
      <c r="D40" s="9">
        <v>156</v>
      </c>
      <c r="E40" s="9">
        <v>40</v>
      </c>
      <c r="F40" s="9">
        <v>34</v>
      </c>
      <c r="G40" s="9">
        <v>10</v>
      </c>
      <c r="H40" s="9">
        <v>4</v>
      </c>
      <c r="I40" s="9">
        <v>0</v>
      </c>
      <c r="J40" s="9">
        <f t="shared" si="1"/>
        <v>2240</v>
      </c>
    </row>
    <row r="41" spans="1:14" x14ac:dyDescent="0.25">
      <c r="A41" s="8" t="s">
        <v>34</v>
      </c>
      <c r="B41" s="9">
        <v>950</v>
      </c>
      <c r="C41" s="9">
        <v>1155</v>
      </c>
      <c r="D41" s="9">
        <v>123</v>
      </c>
      <c r="E41" s="9">
        <v>37</v>
      </c>
      <c r="F41" s="9">
        <v>22</v>
      </c>
      <c r="G41" s="9">
        <v>3</v>
      </c>
      <c r="H41" s="9">
        <v>1</v>
      </c>
      <c r="I41" s="9">
        <v>0</v>
      </c>
      <c r="J41" s="9">
        <f t="shared" si="1"/>
        <v>2291</v>
      </c>
    </row>
    <row r="42" spans="1:14" x14ac:dyDescent="0.25">
      <c r="A42" s="8" t="s">
        <v>35</v>
      </c>
      <c r="B42" s="9">
        <v>734</v>
      </c>
      <c r="C42" s="9">
        <v>1013</v>
      </c>
      <c r="D42" s="9">
        <v>159</v>
      </c>
      <c r="E42" s="9">
        <v>18</v>
      </c>
      <c r="F42" s="9">
        <v>17</v>
      </c>
      <c r="G42" s="9">
        <v>4</v>
      </c>
      <c r="H42" s="9">
        <v>1</v>
      </c>
      <c r="I42" s="9">
        <v>0</v>
      </c>
      <c r="J42" s="9">
        <f t="shared" si="1"/>
        <v>1946</v>
      </c>
    </row>
    <row r="43" spans="1:14" x14ac:dyDescent="0.25">
      <c r="A43" s="8" t="s">
        <v>36</v>
      </c>
      <c r="B43" s="9">
        <v>569</v>
      </c>
      <c r="C43" s="9">
        <v>640</v>
      </c>
      <c r="D43" s="9">
        <v>135</v>
      </c>
      <c r="E43" s="9">
        <v>15</v>
      </c>
      <c r="F43" s="9">
        <v>17</v>
      </c>
      <c r="G43" s="9">
        <v>4</v>
      </c>
      <c r="H43" s="9">
        <v>0</v>
      </c>
      <c r="I43" s="9">
        <v>1</v>
      </c>
      <c r="J43" s="9">
        <f t="shared" si="1"/>
        <v>1381</v>
      </c>
    </row>
    <row r="44" spans="1:14" x14ac:dyDescent="0.25">
      <c r="A44" s="8" t="s">
        <v>37</v>
      </c>
      <c r="B44" s="9">
        <v>468</v>
      </c>
      <c r="C44" s="9">
        <v>556</v>
      </c>
      <c r="D44" s="9">
        <v>89</v>
      </c>
      <c r="E44" s="9">
        <v>13</v>
      </c>
      <c r="F44" s="9">
        <v>25</v>
      </c>
      <c r="G44" s="9">
        <v>1</v>
      </c>
      <c r="H44" s="9">
        <v>3</v>
      </c>
      <c r="I44" s="9">
        <v>0</v>
      </c>
      <c r="J44" s="9">
        <f t="shared" si="1"/>
        <v>1155</v>
      </c>
    </row>
    <row r="45" spans="1:14" x14ac:dyDescent="0.25">
      <c r="A45" s="8" t="s">
        <v>38</v>
      </c>
      <c r="B45" s="9">
        <v>726</v>
      </c>
      <c r="C45" s="9">
        <v>988</v>
      </c>
      <c r="D45" s="9">
        <v>171</v>
      </c>
      <c r="E45" s="9">
        <v>27</v>
      </c>
      <c r="F45" s="9">
        <v>22</v>
      </c>
      <c r="G45" s="9">
        <v>5</v>
      </c>
      <c r="H45" s="9">
        <v>68</v>
      </c>
      <c r="I45" s="9">
        <v>11</v>
      </c>
      <c r="J45" s="9">
        <f t="shared" si="1"/>
        <v>2018</v>
      </c>
    </row>
    <row r="46" spans="1:14" ht="15.75" thickBot="1" x14ac:dyDescent="0.3">
      <c r="B46" s="13">
        <f>SUM(B39:B45)</f>
        <v>5253</v>
      </c>
      <c r="C46" s="13">
        <f t="shared" ref="C46:I46" si="2">SUM(C39:C45)</f>
        <v>6509</v>
      </c>
      <c r="D46" s="13">
        <f t="shared" si="2"/>
        <v>1005</v>
      </c>
      <c r="E46" s="13">
        <f t="shared" si="2"/>
        <v>188</v>
      </c>
      <c r="F46" s="13">
        <f t="shared" si="2"/>
        <v>161</v>
      </c>
      <c r="G46" s="13">
        <f t="shared" si="2"/>
        <v>34</v>
      </c>
      <c r="H46" s="13">
        <f t="shared" si="2"/>
        <v>77</v>
      </c>
      <c r="I46" s="13">
        <f t="shared" si="2"/>
        <v>79</v>
      </c>
      <c r="J46" s="13">
        <f>SUM(J39:J45)</f>
        <v>13306</v>
      </c>
    </row>
    <row r="47" spans="1:14" ht="15.75" thickTop="1" x14ac:dyDescent="0.25"/>
    <row r="65" spans="1:14" ht="15.75" thickBot="1" x14ac:dyDescent="0.3"/>
    <row r="66" spans="1:14" ht="15.75" x14ac:dyDescent="0.25">
      <c r="A66" s="36" t="s">
        <v>161</v>
      </c>
      <c r="B66" s="36">
        <f>B11</f>
        <v>27</v>
      </c>
      <c r="D66" s="103" t="s">
        <v>164</v>
      </c>
      <c r="E66" s="104"/>
      <c r="F66" s="104"/>
      <c r="G66" s="104"/>
      <c r="H66" s="104"/>
      <c r="I66" s="104"/>
      <c r="J66" s="104"/>
      <c r="K66" s="105"/>
      <c r="L66" s="66"/>
      <c r="M66" s="66"/>
      <c r="N66" s="22"/>
    </row>
    <row r="67" spans="1:14" ht="44.25" customHeight="1" x14ac:dyDescent="0.25">
      <c r="A67" s="37" t="s">
        <v>162</v>
      </c>
      <c r="B67" s="36">
        <f>J35</f>
        <v>44</v>
      </c>
      <c r="D67" s="109">
        <v>2020</v>
      </c>
      <c r="E67" s="110"/>
      <c r="F67" s="110"/>
      <c r="G67" s="110"/>
      <c r="H67" s="110"/>
      <c r="I67" s="109">
        <v>2019</v>
      </c>
      <c r="J67" s="110"/>
      <c r="K67" s="111"/>
      <c r="L67" s="66"/>
      <c r="M67" s="66"/>
    </row>
    <row r="68" spans="1:14" ht="30.75" thickBot="1" x14ac:dyDescent="0.3">
      <c r="A68" s="37" t="s">
        <v>160</v>
      </c>
      <c r="B68" s="37">
        <v>796</v>
      </c>
      <c r="D68" s="106" t="s">
        <v>114</v>
      </c>
      <c r="E68" s="107"/>
      <c r="F68" s="107"/>
      <c r="G68" s="107" t="s">
        <v>115</v>
      </c>
      <c r="H68" s="108"/>
      <c r="I68" s="106" t="s">
        <v>114</v>
      </c>
      <c r="J68" s="107"/>
      <c r="K68" s="108"/>
    </row>
    <row r="69" spans="1:14" x14ac:dyDescent="0.25">
      <c r="A69" s="36" t="s">
        <v>163</v>
      </c>
      <c r="B69" s="36">
        <f>F78</f>
        <v>170</v>
      </c>
      <c r="D69" s="54" t="s">
        <v>1</v>
      </c>
      <c r="E69" s="22"/>
      <c r="F69" s="57">
        <v>77</v>
      </c>
      <c r="G69" s="60" t="s">
        <v>32</v>
      </c>
      <c r="H69" s="59">
        <v>27</v>
      </c>
      <c r="I69" s="54" t="s">
        <v>1</v>
      </c>
      <c r="J69" s="22"/>
      <c r="K69" s="59">
        <v>74</v>
      </c>
    </row>
    <row r="70" spans="1:14" x14ac:dyDescent="0.25">
      <c r="A70" s="36" t="s">
        <v>27</v>
      </c>
      <c r="B70" s="40">
        <f>C25</f>
        <v>13306</v>
      </c>
      <c r="D70" s="54" t="s">
        <v>2</v>
      </c>
      <c r="E70" s="22"/>
      <c r="F70" s="53">
        <v>21</v>
      </c>
      <c r="G70" s="60" t="s">
        <v>116</v>
      </c>
      <c r="H70" s="59">
        <v>36</v>
      </c>
      <c r="I70" s="54" t="s">
        <v>2</v>
      </c>
      <c r="J70" s="22"/>
      <c r="K70" s="59">
        <v>28</v>
      </c>
    </row>
    <row r="71" spans="1:14" x14ac:dyDescent="0.25">
      <c r="A71" s="67"/>
      <c r="B71" s="68"/>
      <c r="D71" s="54" t="s">
        <v>3</v>
      </c>
      <c r="E71" s="22"/>
      <c r="F71" s="53">
        <v>20</v>
      </c>
      <c r="G71" s="60" t="s">
        <v>34</v>
      </c>
      <c r="H71" s="59">
        <v>24</v>
      </c>
      <c r="I71" s="54" t="s">
        <v>3</v>
      </c>
      <c r="J71" s="22"/>
      <c r="K71" s="59">
        <v>25</v>
      </c>
    </row>
    <row r="72" spans="1:14" x14ac:dyDescent="0.25">
      <c r="D72" s="54" t="s">
        <v>4</v>
      </c>
      <c r="E72" s="22"/>
      <c r="F72" s="53">
        <v>5</v>
      </c>
      <c r="G72" s="61" t="s">
        <v>35</v>
      </c>
      <c r="H72" s="59">
        <v>12</v>
      </c>
      <c r="I72" s="54" t="s">
        <v>4</v>
      </c>
      <c r="J72" s="22"/>
      <c r="K72" s="59">
        <v>6</v>
      </c>
    </row>
    <row r="73" spans="1:14" x14ac:dyDescent="0.25">
      <c r="A73" s="36" t="s">
        <v>109</v>
      </c>
      <c r="B73" s="36">
        <f>D25</f>
        <v>-768</v>
      </c>
      <c r="D73" s="54" t="s">
        <v>5</v>
      </c>
      <c r="E73" s="22"/>
      <c r="F73" s="53">
        <v>2</v>
      </c>
      <c r="G73" s="62" t="s">
        <v>36</v>
      </c>
      <c r="H73" s="59">
        <v>36</v>
      </c>
      <c r="I73" s="54" t="s">
        <v>5</v>
      </c>
      <c r="J73" s="22"/>
      <c r="K73" s="59">
        <v>0</v>
      </c>
    </row>
    <row r="74" spans="1:14" ht="17.25" x14ac:dyDescent="0.3">
      <c r="A74" s="36" t="s">
        <v>110</v>
      </c>
      <c r="B74" s="38">
        <f>((C25-B68)/B25)</f>
        <v>0.88887309933210179</v>
      </c>
      <c r="C74" s="44"/>
      <c r="D74" s="54" t="s">
        <v>6</v>
      </c>
      <c r="E74" s="22"/>
      <c r="F74" s="53">
        <v>3</v>
      </c>
      <c r="G74" s="61" t="s">
        <v>37</v>
      </c>
      <c r="H74" s="59">
        <v>17</v>
      </c>
      <c r="I74" s="54" t="s">
        <v>6</v>
      </c>
      <c r="J74" s="22"/>
      <c r="K74" s="59">
        <v>5</v>
      </c>
    </row>
    <row r="75" spans="1:14" x14ac:dyDescent="0.25">
      <c r="D75" s="54" t="s">
        <v>7</v>
      </c>
      <c r="E75" s="22"/>
      <c r="F75" s="53">
        <v>42</v>
      </c>
      <c r="G75" s="61" t="s">
        <v>38</v>
      </c>
      <c r="H75" s="59">
        <v>18</v>
      </c>
      <c r="I75" s="54" t="s">
        <v>7</v>
      </c>
      <c r="J75" s="22"/>
      <c r="K75" s="59">
        <v>2</v>
      </c>
    </row>
    <row r="76" spans="1:14" x14ac:dyDescent="0.25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25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.75" thickBot="1" x14ac:dyDescent="0.3">
      <c r="A78" s="70" t="s">
        <v>82</v>
      </c>
      <c r="B78" s="36">
        <v>284</v>
      </c>
      <c r="D78" s="55"/>
      <c r="E78" s="56"/>
      <c r="F78" s="58">
        <f>SUM(F69:F77)</f>
        <v>170</v>
      </c>
      <c r="G78" s="56"/>
      <c r="H78" s="63">
        <f>SUM(H69:H77)</f>
        <v>170</v>
      </c>
      <c r="I78" s="56"/>
      <c r="J78" s="56"/>
      <c r="K78" s="63">
        <f>SUM(K69:K77)</f>
        <v>140</v>
      </c>
    </row>
  </sheetData>
  <mergeCells count="11">
    <mergeCell ref="D66:K66"/>
    <mergeCell ref="A14:D14"/>
    <mergeCell ref="A27:D27"/>
    <mergeCell ref="A28:D28"/>
    <mergeCell ref="A29:D29"/>
    <mergeCell ref="A30:D30"/>
    <mergeCell ref="D67:H67"/>
    <mergeCell ref="I67:K67"/>
    <mergeCell ref="D68:F68"/>
    <mergeCell ref="G68:H68"/>
    <mergeCell ref="I68:K68"/>
  </mergeCells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64" workbookViewId="0">
      <selection activeCell="K76" sqref="K76"/>
    </sheetView>
  </sheetViews>
  <sheetFormatPr defaultRowHeight="15" x14ac:dyDescent="0.25"/>
  <cols>
    <col min="1" max="1" width="28.85546875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5" ht="18" thickBot="1" x14ac:dyDescent="0.35">
      <c r="A1" s="1" t="s">
        <v>0</v>
      </c>
      <c r="D1" s="8" t="s">
        <v>39</v>
      </c>
    </row>
    <row r="2" spans="1:5" ht="15.75" thickTop="1" x14ac:dyDescent="0.25">
      <c r="A2" s="8" t="s">
        <v>1</v>
      </c>
      <c r="B2">
        <v>13</v>
      </c>
    </row>
    <row r="3" spans="1:5" x14ac:dyDescent="0.25">
      <c r="A3" s="8" t="s">
        <v>2</v>
      </c>
      <c r="B3">
        <v>5</v>
      </c>
    </row>
    <row r="4" spans="1:5" x14ac:dyDescent="0.25">
      <c r="A4" s="8" t="s">
        <v>3</v>
      </c>
      <c r="B4">
        <v>19</v>
      </c>
    </row>
    <row r="5" spans="1:5" x14ac:dyDescent="0.25">
      <c r="A5" s="8" t="s">
        <v>4</v>
      </c>
      <c r="B5">
        <v>3</v>
      </c>
    </row>
    <row r="6" spans="1:5" x14ac:dyDescent="0.25">
      <c r="A6" s="8" t="s">
        <v>5</v>
      </c>
      <c r="B6">
        <v>2</v>
      </c>
    </row>
    <row r="7" spans="1:5" x14ac:dyDescent="0.25">
      <c r="A7" s="8" t="s">
        <v>6</v>
      </c>
      <c r="B7">
        <v>6</v>
      </c>
    </row>
    <row r="8" spans="1:5" x14ac:dyDescent="0.25">
      <c r="A8" s="8" t="s">
        <v>7</v>
      </c>
      <c r="B8">
        <v>1</v>
      </c>
    </row>
    <row r="9" spans="1:5" x14ac:dyDescent="0.25">
      <c r="A9" s="8" t="s">
        <v>8</v>
      </c>
      <c r="B9">
        <v>1</v>
      </c>
    </row>
    <row r="10" spans="1:5" x14ac:dyDescent="0.25">
      <c r="A10" s="8" t="s">
        <v>20</v>
      </c>
      <c r="B10">
        <v>0</v>
      </c>
    </row>
    <row r="11" spans="1:5" x14ac:dyDescent="0.25">
      <c r="A11" s="2" t="s">
        <v>15</v>
      </c>
      <c r="B11" s="3">
        <f>SUM(B2:B10)</f>
        <v>50</v>
      </c>
    </row>
    <row r="12" spans="1:5" x14ac:dyDescent="0.25">
      <c r="A12" s="2"/>
      <c r="B12" s="3"/>
    </row>
    <row r="13" spans="1:5" ht="15.75" thickBot="1" x14ac:dyDescent="0.3"/>
    <row r="14" spans="1:5" ht="17.25" x14ac:dyDescent="0.3">
      <c r="A14" s="98" t="s">
        <v>17</v>
      </c>
      <c r="B14" s="99"/>
      <c r="C14" s="99"/>
      <c r="D14" s="100"/>
      <c r="E14" s="8" t="s">
        <v>117</v>
      </c>
    </row>
    <row r="15" spans="1:5" ht="45.75" thickBot="1" x14ac:dyDescent="0.3">
      <c r="A15" s="16"/>
      <c r="B15" s="29" t="s">
        <v>18</v>
      </c>
      <c r="C15" s="29" t="s">
        <v>165</v>
      </c>
      <c r="D15" s="30" t="s">
        <v>21</v>
      </c>
    </row>
    <row r="16" spans="1:5" ht="15.75" thickTop="1" x14ac:dyDescent="0.25">
      <c r="A16" s="31" t="s">
        <v>1</v>
      </c>
      <c r="B16" s="32">
        <v>5710</v>
      </c>
      <c r="C16" s="32">
        <v>5174</v>
      </c>
      <c r="D16" s="33">
        <f>C16-B16</f>
        <v>-536</v>
      </c>
    </row>
    <row r="17" spans="1:5" x14ac:dyDescent="0.25">
      <c r="A17" s="31" t="s">
        <v>2</v>
      </c>
      <c r="B17" s="32">
        <v>6552</v>
      </c>
      <c r="C17" s="32">
        <v>6453</v>
      </c>
      <c r="D17" s="33">
        <f t="shared" ref="D17:D25" si="0">C17-B17</f>
        <v>-99</v>
      </c>
      <c r="E17" s="12"/>
    </row>
    <row r="18" spans="1:5" x14ac:dyDescent="0.25">
      <c r="A18" s="31" t="s">
        <v>3</v>
      </c>
      <c r="B18" s="32">
        <v>1073</v>
      </c>
      <c r="C18" s="32">
        <v>1014</v>
      </c>
      <c r="D18" s="33">
        <f t="shared" si="0"/>
        <v>-59</v>
      </c>
      <c r="E18" s="12"/>
    </row>
    <row r="19" spans="1:5" x14ac:dyDescent="0.25">
      <c r="A19" s="31" t="s">
        <v>4</v>
      </c>
      <c r="B19" s="32">
        <v>225</v>
      </c>
      <c r="C19" s="32">
        <v>185</v>
      </c>
      <c r="D19" s="33">
        <f t="shared" si="0"/>
        <v>-40</v>
      </c>
      <c r="E19" s="12"/>
    </row>
    <row r="20" spans="1:5" x14ac:dyDescent="0.25">
      <c r="A20" s="31" t="s">
        <v>5</v>
      </c>
      <c r="B20" s="32">
        <v>160</v>
      </c>
      <c r="C20" s="32">
        <v>159</v>
      </c>
      <c r="D20" s="33">
        <f t="shared" si="0"/>
        <v>-1</v>
      </c>
      <c r="E20" s="12"/>
    </row>
    <row r="21" spans="1:5" x14ac:dyDescent="0.25">
      <c r="A21" s="31" t="s">
        <v>6</v>
      </c>
      <c r="B21" s="32">
        <v>49</v>
      </c>
      <c r="C21" s="32">
        <v>38</v>
      </c>
      <c r="D21" s="33">
        <f t="shared" si="0"/>
        <v>-11</v>
      </c>
      <c r="E21" s="12"/>
    </row>
    <row r="22" spans="1:5" x14ac:dyDescent="0.25">
      <c r="A22" s="31" t="s">
        <v>7</v>
      </c>
      <c r="B22" s="32">
        <v>105</v>
      </c>
      <c r="C22" s="32">
        <v>77</v>
      </c>
      <c r="D22" s="33">
        <f t="shared" si="0"/>
        <v>-28</v>
      </c>
      <c r="E22" s="12"/>
    </row>
    <row r="23" spans="1:5" x14ac:dyDescent="0.25">
      <c r="A23" s="17" t="s">
        <v>8</v>
      </c>
      <c r="B23" s="15">
        <v>56</v>
      </c>
      <c r="C23" s="15">
        <v>67</v>
      </c>
      <c r="D23" s="18">
        <f t="shared" si="0"/>
        <v>11</v>
      </c>
      <c r="E23" s="12"/>
    </row>
    <row r="24" spans="1:5" x14ac:dyDescent="0.25">
      <c r="A24" s="17" t="s">
        <v>20</v>
      </c>
      <c r="B24" s="15">
        <v>80</v>
      </c>
      <c r="C24" s="15">
        <v>67</v>
      </c>
      <c r="D24" s="18">
        <f t="shared" si="0"/>
        <v>-13</v>
      </c>
      <c r="E24" s="12"/>
    </row>
    <row r="25" spans="1:5" ht="15.75" thickBot="1" x14ac:dyDescent="0.3">
      <c r="A25" s="19"/>
      <c r="B25" s="39">
        <f>SUM(B16:B24)</f>
        <v>14010</v>
      </c>
      <c r="C25" s="39">
        <f>SUM(C16:C24)</f>
        <v>13234</v>
      </c>
      <c r="D25" s="21">
        <f t="shared" si="0"/>
        <v>-776</v>
      </c>
      <c r="E25" s="12"/>
    </row>
    <row r="27" spans="1:5" x14ac:dyDescent="0.25">
      <c r="A27" s="101" t="s">
        <v>166</v>
      </c>
      <c r="B27" s="101"/>
      <c r="C27" s="101"/>
      <c r="D27" s="101"/>
      <c r="E27" s="36">
        <v>4</v>
      </c>
    </row>
    <row r="28" spans="1:5" x14ac:dyDescent="0.25">
      <c r="A28" s="101" t="s">
        <v>167</v>
      </c>
      <c r="B28" s="101"/>
      <c r="C28" s="101"/>
      <c r="D28" s="101"/>
      <c r="E28" s="36">
        <v>11</v>
      </c>
    </row>
    <row r="29" spans="1:5" x14ac:dyDescent="0.25">
      <c r="A29" s="101" t="s">
        <v>168</v>
      </c>
      <c r="B29" s="101"/>
      <c r="C29" s="101"/>
      <c r="D29" s="101"/>
      <c r="E29" s="36">
        <v>14</v>
      </c>
    </row>
    <row r="30" spans="1:5" x14ac:dyDescent="0.25">
      <c r="A30" s="101" t="s">
        <v>169</v>
      </c>
      <c r="B30" s="102"/>
      <c r="C30" s="102"/>
      <c r="D30" s="102"/>
      <c r="E30" s="36">
        <v>7</v>
      </c>
    </row>
    <row r="32" spans="1:5" ht="18" thickBot="1" x14ac:dyDescent="0.35">
      <c r="A32" s="71" t="s">
        <v>170</v>
      </c>
      <c r="B32" s="71"/>
      <c r="C32" s="71"/>
    </row>
    <row r="33" spans="1:14" ht="15.75" thickTop="1" x14ac:dyDescent="0.25"/>
    <row r="34" spans="1:14" ht="15.75" thickBot="1" x14ac:dyDescent="0.3">
      <c r="A34" s="46">
        <v>43891</v>
      </c>
      <c r="B34" s="46">
        <v>43862</v>
      </c>
      <c r="C34" s="46">
        <v>43831</v>
      </c>
      <c r="D34" s="46">
        <v>43800</v>
      </c>
      <c r="E34" s="47" t="s">
        <v>172</v>
      </c>
      <c r="F34" s="47" t="s">
        <v>171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6.5" thickTop="1" thickBot="1" x14ac:dyDescent="0.3">
      <c r="A35" s="45">
        <v>3</v>
      </c>
      <c r="B35" s="45">
        <v>9</v>
      </c>
      <c r="C35" s="45">
        <v>5</v>
      </c>
      <c r="D35" s="45">
        <v>3</v>
      </c>
      <c r="E35" s="45">
        <v>20</v>
      </c>
      <c r="F35" s="45">
        <v>4</v>
      </c>
      <c r="G35" s="45">
        <v>9</v>
      </c>
      <c r="H35" s="45">
        <v>2</v>
      </c>
      <c r="I35" s="45">
        <v>5</v>
      </c>
      <c r="J35" s="43">
        <f>SUM(A35:I35)</f>
        <v>60</v>
      </c>
    </row>
    <row r="36" spans="1:14" ht="15.75" thickTop="1" x14ac:dyDescent="0.25"/>
    <row r="37" spans="1:14" ht="18" thickBot="1" x14ac:dyDescent="0.35">
      <c r="A37" s="1" t="s">
        <v>41</v>
      </c>
    </row>
    <row r="38" spans="1:14" ht="30.75" thickTop="1" x14ac:dyDescent="0.25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25">
      <c r="A39" s="8" t="s">
        <v>32</v>
      </c>
      <c r="B39" s="9">
        <v>902</v>
      </c>
      <c r="C39" s="9">
        <v>1067</v>
      </c>
      <c r="D39" s="9">
        <v>177</v>
      </c>
      <c r="E39" s="9">
        <v>36</v>
      </c>
      <c r="F39" s="9">
        <v>24</v>
      </c>
      <c r="G39" s="9">
        <v>10</v>
      </c>
      <c r="H39" s="9">
        <v>0</v>
      </c>
      <c r="I39" s="9">
        <v>58</v>
      </c>
      <c r="J39" s="9">
        <f t="shared" ref="J39:J45" si="1">SUM(B39:I39)</f>
        <v>2274</v>
      </c>
    </row>
    <row r="40" spans="1:14" x14ac:dyDescent="0.25">
      <c r="A40" s="8" t="s">
        <v>33</v>
      </c>
      <c r="B40" s="9">
        <v>895</v>
      </c>
      <c r="C40" s="9">
        <v>1086</v>
      </c>
      <c r="D40" s="9">
        <v>153</v>
      </c>
      <c r="E40" s="9">
        <v>39</v>
      </c>
      <c r="F40" s="9">
        <v>32</v>
      </c>
      <c r="G40" s="9">
        <v>8</v>
      </c>
      <c r="H40" s="9">
        <v>3</v>
      </c>
      <c r="I40" s="9">
        <v>0</v>
      </c>
      <c r="J40" s="9">
        <f t="shared" si="1"/>
        <v>2216</v>
      </c>
    </row>
    <row r="41" spans="1:14" x14ac:dyDescent="0.25">
      <c r="A41" s="8" t="s">
        <v>34</v>
      </c>
      <c r="B41" s="9">
        <v>943</v>
      </c>
      <c r="C41" s="9">
        <v>1147</v>
      </c>
      <c r="D41" s="9">
        <v>125</v>
      </c>
      <c r="E41" s="9">
        <v>40</v>
      </c>
      <c r="F41" s="9">
        <v>22</v>
      </c>
      <c r="G41" s="9">
        <v>3</v>
      </c>
      <c r="H41" s="9">
        <v>1</v>
      </c>
      <c r="I41" s="9">
        <v>0</v>
      </c>
      <c r="J41" s="9">
        <f t="shared" si="1"/>
        <v>2281</v>
      </c>
    </row>
    <row r="42" spans="1:14" x14ac:dyDescent="0.25">
      <c r="A42" s="8" t="s">
        <v>35</v>
      </c>
      <c r="B42" s="9">
        <v>723</v>
      </c>
      <c r="C42" s="9">
        <v>1006</v>
      </c>
      <c r="D42" s="9">
        <v>160</v>
      </c>
      <c r="E42" s="9">
        <v>17</v>
      </c>
      <c r="F42" s="9">
        <v>18</v>
      </c>
      <c r="G42" s="9">
        <v>4</v>
      </c>
      <c r="H42" s="9">
        <v>1</v>
      </c>
      <c r="I42" s="9">
        <v>0</v>
      </c>
      <c r="J42" s="9">
        <f t="shared" si="1"/>
        <v>1929</v>
      </c>
    </row>
    <row r="43" spans="1:14" x14ac:dyDescent="0.25">
      <c r="A43" s="8" t="s">
        <v>36</v>
      </c>
      <c r="B43" s="9">
        <v>557</v>
      </c>
      <c r="C43" s="9">
        <v>631</v>
      </c>
      <c r="D43" s="9">
        <v>138</v>
      </c>
      <c r="E43" s="9">
        <v>16</v>
      </c>
      <c r="F43" s="9">
        <v>17</v>
      </c>
      <c r="G43" s="9">
        <v>5</v>
      </c>
      <c r="H43" s="9">
        <v>0</v>
      </c>
      <c r="I43" s="9">
        <v>1</v>
      </c>
      <c r="J43" s="9">
        <f t="shared" si="1"/>
        <v>1365</v>
      </c>
    </row>
    <row r="44" spans="1:14" x14ac:dyDescent="0.25">
      <c r="A44" s="8" t="s">
        <v>37</v>
      </c>
      <c r="B44" s="9">
        <v>458</v>
      </c>
      <c r="C44" s="9">
        <v>561</v>
      </c>
      <c r="D44" s="9">
        <v>92</v>
      </c>
      <c r="E44" s="9">
        <v>14</v>
      </c>
      <c r="F44" s="9">
        <v>24</v>
      </c>
      <c r="G44" s="9">
        <v>2</v>
      </c>
      <c r="H44" s="9">
        <v>3</v>
      </c>
      <c r="I44" s="9">
        <v>0</v>
      </c>
      <c r="J44" s="9">
        <f t="shared" si="1"/>
        <v>1154</v>
      </c>
    </row>
    <row r="45" spans="1:14" x14ac:dyDescent="0.25">
      <c r="A45" s="8" t="s">
        <v>38</v>
      </c>
      <c r="B45" s="9">
        <v>727</v>
      </c>
      <c r="C45" s="9">
        <v>986</v>
      </c>
      <c r="D45" s="9">
        <v>169</v>
      </c>
      <c r="E45" s="9">
        <v>26</v>
      </c>
      <c r="F45" s="9">
        <v>24</v>
      </c>
      <c r="G45" s="9">
        <v>6</v>
      </c>
      <c r="H45" s="9">
        <v>69</v>
      </c>
      <c r="I45" s="9">
        <v>8</v>
      </c>
      <c r="J45" s="9">
        <f t="shared" si="1"/>
        <v>2015</v>
      </c>
    </row>
    <row r="46" spans="1:14" ht="15.75" thickBot="1" x14ac:dyDescent="0.3">
      <c r="B46" s="13">
        <f>SUM(B39:B45)</f>
        <v>5205</v>
      </c>
      <c r="C46" s="13">
        <f t="shared" ref="C46:I46" si="2">SUM(C39:C45)</f>
        <v>6484</v>
      </c>
      <c r="D46" s="13">
        <f t="shared" si="2"/>
        <v>1014</v>
      </c>
      <c r="E46" s="13">
        <f t="shared" si="2"/>
        <v>188</v>
      </c>
      <c r="F46" s="13">
        <f t="shared" si="2"/>
        <v>161</v>
      </c>
      <c r="G46" s="13">
        <f t="shared" si="2"/>
        <v>38</v>
      </c>
      <c r="H46" s="13">
        <f t="shared" si="2"/>
        <v>77</v>
      </c>
      <c r="I46" s="13">
        <f t="shared" si="2"/>
        <v>67</v>
      </c>
      <c r="J46" s="13">
        <f>SUM(J39:J45)</f>
        <v>13234</v>
      </c>
    </row>
    <row r="47" spans="1:14" ht="15.75" thickTop="1" x14ac:dyDescent="0.25"/>
    <row r="65" spans="1:14" ht="15.75" thickBot="1" x14ac:dyDescent="0.3"/>
    <row r="66" spans="1:14" ht="15.75" x14ac:dyDescent="0.25">
      <c r="A66" s="36" t="s">
        <v>30</v>
      </c>
      <c r="B66" s="36">
        <f>B11</f>
        <v>50</v>
      </c>
      <c r="D66" s="103" t="s">
        <v>174</v>
      </c>
      <c r="E66" s="104"/>
      <c r="F66" s="104"/>
      <c r="G66" s="104"/>
      <c r="H66" s="104"/>
      <c r="I66" s="104"/>
      <c r="J66" s="104"/>
      <c r="K66" s="105"/>
      <c r="L66" s="66"/>
      <c r="M66" s="66"/>
      <c r="N66" s="22"/>
    </row>
    <row r="67" spans="1:14" ht="44.25" customHeight="1" x14ac:dyDescent="0.25">
      <c r="A67" s="37" t="s">
        <v>173</v>
      </c>
      <c r="B67" s="36">
        <f>J35</f>
        <v>60</v>
      </c>
      <c r="D67" s="109">
        <v>2020</v>
      </c>
      <c r="E67" s="110"/>
      <c r="F67" s="110"/>
      <c r="G67" s="110"/>
      <c r="H67" s="110"/>
      <c r="I67" s="109">
        <v>2019</v>
      </c>
      <c r="J67" s="110"/>
      <c r="K67" s="111"/>
      <c r="L67" s="66"/>
      <c r="M67" s="66"/>
    </row>
    <row r="68" spans="1:14" ht="30.75" thickBot="1" x14ac:dyDescent="0.3">
      <c r="A68" s="37" t="s">
        <v>175</v>
      </c>
      <c r="B68" s="37">
        <v>748</v>
      </c>
      <c r="D68" s="106" t="s">
        <v>114</v>
      </c>
      <c r="E68" s="107"/>
      <c r="F68" s="107"/>
      <c r="G68" s="107" t="s">
        <v>115</v>
      </c>
      <c r="H68" s="108"/>
      <c r="I68" s="106" t="s">
        <v>114</v>
      </c>
      <c r="J68" s="107"/>
      <c r="K68" s="108"/>
    </row>
    <row r="69" spans="1:14" x14ac:dyDescent="0.25">
      <c r="A69" s="36" t="s">
        <v>176</v>
      </c>
      <c r="B69" s="36">
        <f>F78</f>
        <v>172</v>
      </c>
      <c r="D69" s="54" t="s">
        <v>1</v>
      </c>
      <c r="E69" s="22"/>
      <c r="F69" s="57">
        <v>68</v>
      </c>
      <c r="G69" s="60" t="s">
        <v>32</v>
      </c>
      <c r="H69" s="59">
        <v>28</v>
      </c>
      <c r="I69" s="54" t="s">
        <v>1</v>
      </c>
      <c r="J69" s="22"/>
      <c r="K69" s="59">
        <v>60</v>
      </c>
    </row>
    <row r="70" spans="1:14" x14ac:dyDescent="0.25">
      <c r="A70" s="36" t="s">
        <v>27</v>
      </c>
      <c r="B70" s="40">
        <f>C25</f>
        <v>13234</v>
      </c>
      <c r="D70" s="54" t="s">
        <v>2</v>
      </c>
      <c r="E70" s="22"/>
      <c r="F70" s="53">
        <v>28</v>
      </c>
      <c r="G70" s="60" t="s">
        <v>116</v>
      </c>
      <c r="H70" s="59">
        <v>25</v>
      </c>
      <c r="I70" s="54" t="s">
        <v>2</v>
      </c>
      <c r="J70" s="22"/>
      <c r="K70" s="59">
        <v>14</v>
      </c>
    </row>
    <row r="71" spans="1:14" x14ac:dyDescent="0.25">
      <c r="A71" s="67"/>
      <c r="B71" s="68"/>
      <c r="D71" s="54" t="s">
        <v>3</v>
      </c>
      <c r="E71" s="22"/>
      <c r="F71" s="53">
        <v>26</v>
      </c>
      <c r="G71" s="60" t="s">
        <v>34</v>
      </c>
      <c r="H71" s="59">
        <v>29</v>
      </c>
      <c r="I71" s="54" t="s">
        <v>3</v>
      </c>
      <c r="J71" s="22"/>
      <c r="K71" s="59">
        <v>21</v>
      </c>
    </row>
    <row r="72" spans="1:14" x14ac:dyDescent="0.25">
      <c r="D72" s="54" t="s">
        <v>4</v>
      </c>
      <c r="E72" s="22"/>
      <c r="F72" s="53">
        <v>10</v>
      </c>
      <c r="G72" s="61" t="s">
        <v>35</v>
      </c>
      <c r="H72" s="59">
        <v>17</v>
      </c>
      <c r="I72" s="54" t="s">
        <v>4</v>
      </c>
      <c r="J72" s="22"/>
      <c r="K72" s="59">
        <v>4</v>
      </c>
    </row>
    <row r="73" spans="1:14" x14ac:dyDescent="0.25">
      <c r="A73" s="36" t="s">
        <v>109</v>
      </c>
      <c r="B73" s="36">
        <f>D25</f>
        <v>-776</v>
      </c>
      <c r="D73" s="54" t="s">
        <v>5</v>
      </c>
      <c r="E73" s="22"/>
      <c r="F73" s="53">
        <v>6</v>
      </c>
      <c r="G73" s="62" t="s">
        <v>36</v>
      </c>
      <c r="H73" s="59">
        <v>15</v>
      </c>
      <c r="I73" s="54" t="s">
        <v>5</v>
      </c>
      <c r="J73" s="22"/>
      <c r="K73" s="59">
        <v>1</v>
      </c>
    </row>
    <row r="74" spans="1:14" ht="17.25" x14ac:dyDescent="0.3">
      <c r="A74" s="36" t="s">
        <v>110</v>
      </c>
      <c r="B74" s="38">
        <f>((C25-B68)/B25)</f>
        <v>0.89122055674518197</v>
      </c>
      <c r="C74" s="44"/>
      <c r="D74" s="54" t="s">
        <v>6</v>
      </c>
      <c r="E74" s="22"/>
      <c r="F74" s="53">
        <v>0</v>
      </c>
      <c r="G74" s="61" t="s">
        <v>37</v>
      </c>
      <c r="H74" s="59">
        <v>14</v>
      </c>
      <c r="I74" s="54" t="s">
        <v>6</v>
      </c>
      <c r="J74" s="22"/>
      <c r="K74" s="59">
        <v>4</v>
      </c>
    </row>
    <row r="75" spans="1:14" x14ac:dyDescent="0.25">
      <c r="D75" s="54" t="s">
        <v>7</v>
      </c>
      <c r="E75" s="22"/>
      <c r="F75" s="53">
        <v>34</v>
      </c>
      <c r="G75" s="61" t="s">
        <v>38</v>
      </c>
      <c r="H75" s="59">
        <v>44</v>
      </c>
      <c r="I75" s="54" t="s">
        <v>7</v>
      </c>
      <c r="J75" s="22"/>
      <c r="K75" s="59">
        <v>4</v>
      </c>
    </row>
    <row r="76" spans="1:14" x14ac:dyDescent="0.25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25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.75" thickBot="1" x14ac:dyDescent="0.3">
      <c r="A78" s="72" t="s">
        <v>82</v>
      </c>
      <c r="B78" s="36">
        <v>284</v>
      </c>
      <c r="D78" s="55"/>
      <c r="E78" s="56"/>
      <c r="F78" s="58">
        <f>SUM(F69:F77)</f>
        <v>172</v>
      </c>
      <c r="G78" s="56"/>
      <c r="H78" s="63">
        <f>SUM(H69:H77)</f>
        <v>172</v>
      </c>
      <c r="I78" s="56"/>
      <c r="J78" s="56"/>
      <c r="K78" s="63">
        <f>SUM(K69:K77)</f>
        <v>108</v>
      </c>
    </row>
  </sheetData>
  <mergeCells count="11">
    <mergeCell ref="D66:K66"/>
    <mergeCell ref="A14:D14"/>
    <mergeCell ref="A27:D27"/>
    <mergeCell ref="A28:D28"/>
    <mergeCell ref="A29:D29"/>
    <mergeCell ref="A30:D30"/>
    <mergeCell ref="D67:H67"/>
    <mergeCell ref="I67:K67"/>
    <mergeCell ref="D68:F68"/>
    <mergeCell ref="G68:H68"/>
    <mergeCell ref="I68:K68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A7" workbookViewId="0">
      <selection activeCell="M18" sqref="M18"/>
    </sheetView>
  </sheetViews>
  <sheetFormatPr defaultRowHeight="15" x14ac:dyDescent="0.25"/>
  <cols>
    <col min="1" max="1" width="28.85546875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5" ht="18" thickBot="1" x14ac:dyDescent="0.35">
      <c r="A1" s="1" t="s">
        <v>0</v>
      </c>
      <c r="D1" s="8" t="s">
        <v>39</v>
      </c>
    </row>
    <row r="2" spans="1:5" ht="15.75" thickTop="1" x14ac:dyDescent="0.25">
      <c r="A2" s="8" t="s">
        <v>1</v>
      </c>
      <c r="B2">
        <v>24</v>
      </c>
    </row>
    <row r="3" spans="1:5" x14ac:dyDescent="0.25">
      <c r="A3" s="8" t="s">
        <v>2</v>
      </c>
      <c r="B3">
        <v>9</v>
      </c>
    </row>
    <row r="4" spans="1:5" x14ac:dyDescent="0.25">
      <c r="A4" s="8" t="s">
        <v>3</v>
      </c>
      <c r="B4">
        <v>30</v>
      </c>
    </row>
    <row r="5" spans="1:5" x14ac:dyDescent="0.25">
      <c r="A5" s="8" t="s">
        <v>4</v>
      </c>
      <c r="B5">
        <v>1</v>
      </c>
    </row>
    <row r="6" spans="1:5" x14ac:dyDescent="0.25">
      <c r="A6" s="8" t="s">
        <v>5</v>
      </c>
      <c r="B6">
        <v>2</v>
      </c>
    </row>
    <row r="7" spans="1:5" x14ac:dyDescent="0.25">
      <c r="A7" s="8" t="s">
        <v>6</v>
      </c>
      <c r="B7">
        <v>3</v>
      </c>
    </row>
    <row r="8" spans="1:5" x14ac:dyDescent="0.25">
      <c r="A8" s="8" t="s">
        <v>7</v>
      </c>
      <c r="B8">
        <v>0</v>
      </c>
    </row>
    <row r="9" spans="1:5" x14ac:dyDescent="0.25">
      <c r="A9" s="8" t="s">
        <v>8</v>
      </c>
      <c r="B9">
        <v>2</v>
      </c>
    </row>
    <row r="10" spans="1:5" x14ac:dyDescent="0.25">
      <c r="A10" s="8" t="s">
        <v>20</v>
      </c>
      <c r="B10">
        <v>0</v>
      </c>
    </row>
    <row r="11" spans="1:5" x14ac:dyDescent="0.25">
      <c r="A11" s="2" t="s">
        <v>15</v>
      </c>
      <c r="B11" s="3">
        <f>SUM(B2:B10)</f>
        <v>71</v>
      </c>
    </row>
    <row r="12" spans="1:5" x14ac:dyDescent="0.25">
      <c r="A12" s="2"/>
      <c r="B12" s="3"/>
    </row>
    <row r="13" spans="1:5" ht="15.75" thickBot="1" x14ac:dyDescent="0.3"/>
    <row r="14" spans="1:5" ht="17.25" x14ac:dyDescent="0.3">
      <c r="A14" s="98" t="s">
        <v>17</v>
      </c>
      <c r="B14" s="117"/>
      <c r="C14" s="117"/>
      <c r="D14" s="118"/>
      <c r="E14" s="8" t="s">
        <v>117</v>
      </c>
    </row>
    <row r="15" spans="1:5" ht="45.75" thickBot="1" x14ac:dyDescent="0.3">
      <c r="A15" s="16"/>
      <c r="B15" s="79" t="s">
        <v>19</v>
      </c>
      <c r="C15" s="79" t="s">
        <v>180</v>
      </c>
      <c r="D15" s="30" t="s">
        <v>21</v>
      </c>
    </row>
    <row r="16" spans="1:5" ht="15.75" thickTop="1" x14ac:dyDescent="0.25">
      <c r="A16" s="17" t="s">
        <v>1</v>
      </c>
      <c r="B16" s="32">
        <v>4973</v>
      </c>
      <c r="C16" s="32">
        <v>4338</v>
      </c>
      <c r="D16" s="33">
        <f t="shared" ref="D16:D25" si="0">C16-B16</f>
        <v>-635</v>
      </c>
    </row>
    <row r="17" spans="1:5" x14ac:dyDescent="0.25">
      <c r="A17" s="17" t="s">
        <v>2</v>
      </c>
      <c r="B17" s="32">
        <v>5520</v>
      </c>
      <c r="C17" s="32">
        <v>5294</v>
      </c>
      <c r="D17" s="33">
        <f t="shared" si="0"/>
        <v>-226</v>
      </c>
      <c r="E17" s="12"/>
    </row>
    <row r="18" spans="1:5" x14ac:dyDescent="0.25">
      <c r="A18" s="17" t="s">
        <v>3</v>
      </c>
      <c r="B18" s="32">
        <v>1010</v>
      </c>
      <c r="C18" s="32">
        <v>951</v>
      </c>
      <c r="D18" s="33">
        <f t="shared" si="0"/>
        <v>-59</v>
      </c>
      <c r="E18" s="12"/>
    </row>
    <row r="19" spans="1:5" x14ac:dyDescent="0.25">
      <c r="A19" s="17" t="s">
        <v>4</v>
      </c>
      <c r="B19" s="32">
        <v>219</v>
      </c>
      <c r="C19" s="32">
        <v>168</v>
      </c>
      <c r="D19" s="33">
        <f t="shared" si="0"/>
        <v>-51</v>
      </c>
      <c r="E19" s="12"/>
    </row>
    <row r="20" spans="1:5" x14ac:dyDescent="0.25">
      <c r="A20" s="17" t="s">
        <v>5</v>
      </c>
      <c r="B20" s="32">
        <v>148</v>
      </c>
      <c r="C20" s="32">
        <v>146</v>
      </c>
      <c r="D20" s="33">
        <f t="shared" si="0"/>
        <v>-2</v>
      </c>
      <c r="E20" s="12"/>
    </row>
    <row r="21" spans="1:5" x14ac:dyDescent="0.25">
      <c r="A21" s="17" t="s">
        <v>6</v>
      </c>
      <c r="B21" s="32">
        <v>48</v>
      </c>
      <c r="C21" s="32">
        <v>44</v>
      </c>
      <c r="D21" s="33">
        <f t="shared" si="0"/>
        <v>-4</v>
      </c>
      <c r="E21" s="12"/>
    </row>
    <row r="22" spans="1:5" x14ac:dyDescent="0.25">
      <c r="A22" s="17" t="s">
        <v>7</v>
      </c>
      <c r="B22" s="32">
        <v>146</v>
      </c>
      <c r="C22" s="32">
        <v>78</v>
      </c>
      <c r="D22" s="33">
        <f t="shared" si="0"/>
        <v>-68</v>
      </c>
      <c r="E22" s="12"/>
    </row>
    <row r="23" spans="1:5" x14ac:dyDescent="0.25">
      <c r="A23" s="17" t="s">
        <v>8</v>
      </c>
      <c r="B23" s="15">
        <v>57</v>
      </c>
      <c r="C23" s="15">
        <v>69</v>
      </c>
      <c r="D23" s="18">
        <f t="shared" si="0"/>
        <v>12</v>
      </c>
      <c r="E23" s="12"/>
    </row>
    <row r="24" spans="1:5" x14ac:dyDescent="0.25">
      <c r="A24" s="17" t="s">
        <v>20</v>
      </c>
      <c r="B24" s="15">
        <v>76</v>
      </c>
      <c r="C24" s="15">
        <v>66</v>
      </c>
      <c r="D24" s="18">
        <f t="shared" si="0"/>
        <v>-10</v>
      </c>
      <c r="E24" s="12"/>
    </row>
    <row r="25" spans="1:5" ht="15.75" thickBot="1" x14ac:dyDescent="0.3">
      <c r="A25" s="19"/>
      <c r="B25" s="39">
        <f>SUM(B16:B24)</f>
        <v>12197</v>
      </c>
      <c r="C25" s="39">
        <f>SUM(C16:C24)</f>
        <v>11154</v>
      </c>
      <c r="D25" s="21">
        <f t="shared" si="0"/>
        <v>-1043</v>
      </c>
      <c r="E25" s="12"/>
    </row>
    <row r="27" spans="1:5" x14ac:dyDescent="0.25">
      <c r="A27" s="101" t="s">
        <v>181</v>
      </c>
      <c r="B27" s="101"/>
      <c r="C27" s="101"/>
      <c r="D27" s="101"/>
      <c r="E27" s="36">
        <v>25</v>
      </c>
    </row>
    <row r="28" spans="1:5" x14ac:dyDescent="0.25">
      <c r="A28" s="101" t="s">
        <v>182</v>
      </c>
      <c r="B28" s="101"/>
      <c r="C28" s="101"/>
      <c r="D28" s="101"/>
      <c r="E28" s="36">
        <v>206</v>
      </c>
    </row>
    <row r="29" spans="1:5" x14ac:dyDescent="0.25">
      <c r="A29" s="101" t="s">
        <v>183</v>
      </c>
      <c r="B29" s="101"/>
      <c r="C29" s="101"/>
      <c r="D29" s="101"/>
      <c r="E29" s="36">
        <v>18</v>
      </c>
    </row>
    <row r="30" spans="1:5" x14ac:dyDescent="0.25">
      <c r="A30" s="101" t="s">
        <v>184</v>
      </c>
      <c r="B30" s="119"/>
      <c r="C30" s="119"/>
      <c r="D30" s="119"/>
      <c r="E30" s="36">
        <v>20</v>
      </c>
    </row>
    <row r="32" spans="1:5" ht="18" thickBot="1" x14ac:dyDescent="0.35">
      <c r="A32" s="73" t="s">
        <v>185</v>
      </c>
      <c r="B32" s="73"/>
      <c r="C32" s="73"/>
    </row>
    <row r="33" spans="1:14" ht="15.75" thickTop="1" x14ac:dyDescent="0.25"/>
    <row r="34" spans="1:14" ht="15.75" thickBot="1" x14ac:dyDescent="0.3">
      <c r="A34" s="46">
        <v>43922</v>
      </c>
      <c r="B34" s="46">
        <v>43891</v>
      </c>
      <c r="C34" s="46">
        <v>43862</v>
      </c>
      <c r="D34" s="46">
        <v>43831</v>
      </c>
      <c r="E34" s="47" t="s">
        <v>189</v>
      </c>
      <c r="F34" s="47" t="s">
        <v>171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6.5" thickTop="1" thickBot="1" x14ac:dyDescent="0.3">
      <c r="A35" s="45">
        <v>5</v>
      </c>
      <c r="B35" s="45">
        <v>3</v>
      </c>
      <c r="C35" s="45">
        <v>8</v>
      </c>
      <c r="D35" s="45">
        <v>1</v>
      </c>
      <c r="E35" s="45">
        <v>10</v>
      </c>
      <c r="F35" s="45">
        <v>10</v>
      </c>
      <c r="G35" s="45">
        <v>6</v>
      </c>
      <c r="H35" s="45">
        <v>6</v>
      </c>
      <c r="I35" s="45">
        <v>14</v>
      </c>
      <c r="J35" s="43">
        <f>SUM(A35:I35)</f>
        <v>63</v>
      </c>
    </row>
    <row r="36" spans="1:14" ht="15.75" thickTop="1" x14ac:dyDescent="0.25"/>
    <row r="37" spans="1:14" ht="18" thickBot="1" x14ac:dyDescent="0.35">
      <c r="A37" s="1" t="s">
        <v>41</v>
      </c>
    </row>
    <row r="38" spans="1:14" ht="30.75" thickTop="1" x14ac:dyDescent="0.25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25">
      <c r="A39" s="8" t="s">
        <v>32</v>
      </c>
      <c r="B39" s="9">
        <v>797</v>
      </c>
      <c r="C39" s="9">
        <v>915</v>
      </c>
      <c r="D39" s="9">
        <v>167</v>
      </c>
      <c r="E39" s="9">
        <v>35</v>
      </c>
      <c r="F39" s="9">
        <v>22</v>
      </c>
      <c r="G39" s="9">
        <v>10</v>
      </c>
      <c r="H39" s="9">
        <v>0</v>
      </c>
      <c r="I39" s="9">
        <v>56</v>
      </c>
      <c r="J39" s="9">
        <f t="shared" ref="J39:J45" si="1">SUM(B39:I39)</f>
        <v>2002</v>
      </c>
    </row>
    <row r="40" spans="1:14" x14ac:dyDescent="0.25">
      <c r="A40" s="8" t="s">
        <v>33</v>
      </c>
      <c r="B40" s="9">
        <v>751</v>
      </c>
      <c r="C40" s="9">
        <v>906</v>
      </c>
      <c r="D40" s="9">
        <v>137</v>
      </c>
      <c r="E40" s="9">
        <v>34</v>
      </c>
      <c r="F40" s="9">
        <v>28</v>
      </c>
      <c r="G40" s="9">
        <v>9</v>
      </c>
      <c r="H40" s="9">
        <v>4</v>
      </c>
      <c r="I40" s="9">
        <v>0</v>
      </c>
      <c r="J40" s="9">
        <f t="shared" si="1"/>
        <v>1869</v>
      </c>
    </row>
    <row r="41" spans="1:14" x14ac:dyDescent="0.25">
      <c r="A41" s="8" t="s">
        <v>34</v>
      </c>
      <c r="B41" s="9">
        <v>780</v>
      </c>
      <c r="C41" s="9">
        <v>957</v>
      </c>
      <c r="D41" s="9">
        <v>117</v>
      </c>
      <c r="E41" s="9">
        <v>31</v>
      </c>
      <c r="F41" s="9">
        <v>21</v>
      </c>
      <c r="G41" s="9">
        <v>4</v>
      </c>
      <c r="H41" s="9">
        <v>1</v>
      </c>
      <c r="I41" s="9">
        <v>0</v>
      </c>
      <c r="J41" s="9">
        <f t="shared" si="1"/>
        <v>1911</v>
      </c>
    </row>
    <row r="42" spans="1:14" x14ac:dyDescent="0.25">
      <c r="A42" s="8" t="s">
        <v>35</v>
      </c>
      <c r="B42" s="9">
        <v>608</v>
      </c>
      <c r="C42" s="9">
        <v>808</v>
      </c>
      <c r="D42" s="9">
        <v>155</v>
      </c>
      <c r="E42" s="9">
        <v>16</v>
      </c>
      <c r="F42" s="9">
        <v>17</v>
      </c>
      <c r="G42" s="9">
        <v>6</v>
      </c>
      <c r="H42" s="9">
        <v>1</v>
      </c>
      <c r="I42" s="9">
        <v>0</v>
      </c>
      <c r="J42" s="9">
        <f t="shared" si="1"/>
        <v>1611</v>
      </c>
    </row>
    <row r="43" spans="1:14" x14ac:dyDescent="0.25">
      <c r="A43" s="8" t="s">
        <v>36</v>
      </c>
      <c r="B43" s="9">
        <v>408</v>
      </c>
      <c r="C43" s="9">
        <v>458</v>
      </c>
      <c r="D43" s="9">
        <v>130</v>
      </c>
      <c r="E43" s="9">
        <v>16</v>
      </c>
      <c r="F43" s="9">
        <v>16</v>
      </c>
      <c r="G43" s="9">
        <v>6</v>
      </c>
      <c r="H43" s="9">
        <v>0</v>
      </c>
      <c r="I43" s="9">
        <v>1</v>
      </c>
      <c r="J43" s="9">
        <f t="shared" si="1"/>
        <v>1035</v>
      </c>
    </row>
    <row r="44" spans="1:14" x14ac:dyDescent="0.25">
      <c r="A44" s="8" t="s">
        <v>37</v>
      </c>
      <c r="B44" s="9">
        <v>395</v>
      </c>
      <c r="C44" s="9">
        <v>478</v>
      </c>
      <c r="D44" s="9">
        <v>89</v>
      </c>
      <c r="E44" s="9">
        <v>12</v>
      </c>
      <c r="F44" s="9">
        <v>16</v>
      </c>
      <c r="G44" s="9">
        <v>1</v>
      </c>
      <c r="H44" s="9">
        <v>3</v>
      </c>
      <c r="I44" s="9">
        <v>0</v>
      </c>
      <c r="J44" s="9">
        <f t="shared" si="1"/>
        <v>994</v>
      </c>
    </row>
    <row r="45" spans="1:14" x14ac:dyDescent="0.25">
      <c r="A45" s="8" t="s">
        <v>38</v>
      </c>
      <c r="B45" s="9">
        <v>631</v>
      </c>
      <c r="C45" s="9">
        <v>804</v>
      </c>
      <c r="D45" s="9">
        <v>156</v>
      </c>
      <c r="E45" s="9">
        <v>27</v>
      </c>
      <c r="F45" s="9">
        <v>28</v>
      </c>
      <c r="G45" s="9">
        <v>8</v>
      </c>
      <c r="H45" s="9">
        <v>69</v>
      </c>
      <c r="I45" s="9">
        <v>9</v>
      </c>
      <c r="J45" s="9">
        <f t="shared" si="1"/>
        <v>1732</v>
      </c>
    </row>
    <row r="46" spans="1:14" ht="15.75" thickBot="1" x14ac:dyDescent="0.3">
      <c r="B46" s="13">
        <f t="shared" ref="B46:J46" si="2">SUM(B39:B45)</f>
        <v>4370</v>
      </c>
      <c r="C46" s="13">
        <f t="shared" si="2"/>
        <v>5326</v>
      </c>
      <c r="D46" s="13">
        <f t="shared" si="2"/>
        <v>951</v>
      </c>
      <c r="E46" s="13">
        <f t="shared" si="2"/>
        <v>171</v>
      </c>
      <c r="F46" s="13">
        <f t="shared" si="2"/>
        <v>148</v>
      </c>
      <c r="G46" s="13">
        <f t="shared" si="2"/>
        <v>44</v>
      </c>
      <c r="H46" s="13">
        <f t="shared" si="2"/>
        <v>78</v>
      </c>
      <c r="I46" s="13">
        <f t="shared" si="2"/>
        <v>66</v>
      </c>
      <c r="J46" s="13">
        <f t="shared" si="2"/>
        <v>11154</v>
      </c>
    </row>
    <row r="47" spans="1:14" ht="15.75" thickTop="1" x14ac:dyDescent="0.25"/>
    <row r="76" spans="1:11" ht="15.75" thickBot="1" x14ac:dyDescent="0.3"/>
    <row r="77" spans="1:11" ht="15.75" x14ac:dyDescent="0.25">
      <c r="A77" s="36" t="s">
        <v>186</v>
      </c>
      <c r="B77" s="36">
        <f>B11</f>
        <v>71</v>
      </c>
      <c r="D77" s="103" t="s">
        <v>191</v>
      </c>
      <c r="E77" s="112"/>
      <c r="F77" s="112"/>
      <c r="G77" s="112"/>
      <c r="H77" s="112"/>
      <c r="I77" s="112"/>
      <c r="J77" s="112"/>
      <c r="K77" s="113"/>
    </row>
    <row r="78" spans="1:11" ht="44.25" customHeight="1" x14ac:dyDescent="0.25">
      <c r="A78" s="37" t="s">
        <v>187</v>
      </c>
      <c r="B78" s="36">
        <f>J35</f>
        <v>63</v>
      </c>
      <c r="D78" s="109">
        <v>2020</v>
      </c>
      <c r="E78" s="114"/>
      <c r="F78" s="114"/>
      <c r="G78" s="114"/>
      <c r="H78" s="114"/>
      <c r="I78" s="109">
        <v>2019</v>
      </c>
      <c r="J78" s="114"/>
      <c r="K78" s="115"/>
    </row>
    <row r="79" spans="1:11" ht="30.75" thickBot="1" x14ac:dyDescent="0.3">
      <c r="A79" s="37" t="s">
        <v>188</v>
      </c>
      <c r="B79" s="37">
        <v>738</v>
      </c>
      <c r="D79" s="106" t="s">
        <v>114</v>
      </c>
      <c r="E79" s="116"/>
      <c r="F79" s="116"/>
      <c r="G79" s="116" t="s">
        <v>115</v>
      </c>
      <c r="H79" s="108"/>
      <c r="I79" s="106" t="s">
        <v>114</v>
      </c>
      <c r="J79" s="116"/>
      <c r="K79" s="108"/>
    </row>
    <row r="80" spans="1:11" x14ac:dyDescent="0.25">
      <c r="A80" s="36" t="s">
        <v>190</v>
      </c>
      <c r="B80" s="36">
        <f>F89</f>
        <v>161</v>
      </c>
      <c r="D80" s="54" t="s">
        <v>1</v>
      </c>
      <c r="F80" s="57">
        <v>67</v>
      </c>
      <c r="G80" s="77" t="s">
        <v>32</v>
      </c>
      <c r="H80" s="59">
        <v>33</v>
      </c>
      <c r="I80" s="54" t="s">
        <v>1</v>
      </c>
      <c r="K80" s="59">
        <v>38</v>
      </c>
    </row>
    <row r="81" spans="1:11" x14ac:dyDescent="0.25">
      <c r="A81" s="36" t="s">
        <v>27</v>
      </c>
      <c r="B81" s="40">
        <f>C25</f>
        <v>11154</v>
      </c>
      <c r="D81" s="54" t="s">
        <v>2</v>
      </c>
      <c r="F81" s="53">
        <v>24</v>
      </c>
      <c r="G81" s="77" t="s">
        <v>116</v>
      </c>
      <c r="H81" s="59">
        <v>31</v>
      </c>
      <c r="I81" s="54" t="s">
        <v>2</v>
      </c>
      <c r="K81" s="59">
        <v>10</v>
      </c>
    </row>
    <row r="82" spans="1:11" x14ac:dyDescent="0.25">
      <c r="A82" s="67"/>
      <c r="B82" s="68"/>
      <c r="D82" s="54" t="s">
        <v>3</v>
      </c>
      <c r="F82" s="53">
        <v>23</v>
      </c>
      <c r="G82" s="77" t="s">
        <v>34</v>
      </c>
      <c r="H82" s="59">
        <v>15</v>
      </c>
      <c r="I82" s="54" t="s">
        <v>3</v>
      </c>
      <c r="K82" s="59">
        <v>20</v>
      </c>
    </row>
    <row r="83" spans="1:11" x14ac:dyDescent="0.25">
      <c r="D83" s="54" t="s">
        <v>4</v>
      </c>
      <c r="F83" s="53">
        <v>8</v>
      </c>
      <c r="G83" s="77" t="s">
        <v>35</v>
      </c>
      <c r="H83" s="59">
        <v>17</v>
      </c>
      <c r="I83" s="54" t="s">
        <v>4</v>
      </c>
      <c r="K83" s="59">
        <v>6</v>
      </c>
    </row>
    <row r="84" spans="1:11" x14ac:dyDescent="0.25">
      <c r="A84" s="36" t="s">
        <v>109</v>
      </c>
      <c r="B84" s="36">
        <f>D25</f>
        <v>-1043</v>
      </c>
      <c r="D84" s="54" t="s">
        <v>5</v>
      </c>
      <c r="F84" s="53">
        <v>3</v>
      </c>
      <c r="G84" s="78" t="s">
        <v>36</v>
      </c>
      <c r="H84" s="59">
        <v>11</v>
      </c>
      <c r="I84" s="54" t="s">
        <v>5</v>
      </c>
      <c r="K84" s="59">
        <v>1</v>
      </c>
    </row>
    <row r="85" spans="1:11" ht="17.25" x14ac:dyDescent="0.3">
      <c r="A85" s="36" t="s">
        <v>110</v>
      </c>
      <c r="B85" s="38">
        <f>((C25-B79)/B25)</f>
        <v>0.85398048700500118</v>
      </c>
      <c r="C85" s="44"/>
      <c r="D85" s="54" t="s">
        <v>6</v>
      </c>
      <c r="F85" s="53">
        <v>3</v>
      </c>
      <c r="G85" s="77" t="s">
        <v>37</v>
      </c>
      <c r="H85" s="59">
        <v>12</v>
      </c>
      <c r="I85" s="54" t="s">
        <v>6</v>
      </c>
      <c r="K85" s="59">
        <v>1</v>
      </c>
    </row>
    <row r="86" spans="1:11" x14ac:dyDescent="0.25">
      <c r="D86" s="54" t="s">
        <v>7</v>
      </c>
      <c r="F86" s="53">
        <v>33</v>
      </c>
      <c r="G86" s="77" t="s">
        <v>38</v>
      </c>
      <c r="H86" s="59">
        <v>42</v>
      </c>
      <c r="I86" s="54" t="s">
        <v>7</v>
      </c>
      <c r="K86" s="59">
        <v>38</v>
      </c>
    </row>
    <row r="87" spans="1:11" x14ac:dyDescent="0.25">
      <c r="D87" s="54" t="s">
        <v>8</v>
      </c>
      <c r="F87" s="53">
        <v>0</v>
      </c>
      <c r="H87" s="59"/>
      <c r="I87" s="54" t="s">
        <v>8</v>
      </c>
      <c r="K87" s="59">
        <v>0</v>
      </c>
    </row>
    <row r="88" spans="1:11" x14ac:dyDescent="0.25">
      <c r="D88" s="54" t="s">
        <v>20</v>
      </c>
      <c r="F88" s="53">
        <v>0</v>
      </c>
      <c r="H88" s="59"/>
      <c r="I88" s="54" t="s">
        <v>20</v>
      </c>
      <c r="K88" s="59">
        <v>0</v>
      </c>
    </row>
    <row r="89" spans="1:11" ht="15.75" thickBot="1" x14ac:dyDescent="0.3">
      <c r="A89" s="74" t="s">
        <v>82</v>
      </c>
      <c r="B89" s="36">
        <v>284</v>
      </c>
      <c r="D89" s="55"/>
      <c r="E89" s="56"/>
      <c r="F89" s="58">
        <f>SUM(F80:F88)</f>
        <v>161</v>
      </c>
      <c r="G89" s="56"/>
      <c r="H89" s="63">
        <f>SUM(H80:H88)</f>
        <v>161</v>
      </c>
      <c r="I89" s="56"/>
      <c r="J89" s="56"/>
      <c r="K89" s="63">
        <f>SUM(K80:K88)</f>
        <v>114</v>
      </c>
    </row>
  </sheetData>
  <mergeCells count="11">
    <mergeCell ref="A14:D14"/>
    <mergeCell ref="A27:D27"/>
    <mergeCell ref="A28:D28"/>
    <mergeCell ref="A29:D29"/>
    <mergeCell ref="A30:D30"/>
    <mergeCell ref="D77:K77"/>
    <mergeCell ref="D78:H78"/>
    <mergeCell ref="I78:K78"/>
    <mergeCell ref="D79:F79"/>
    <mergeCell ref="G79:H79"/>
    <mergeCell ref="I79:K79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22" workbookViewId="0">
      <selection activeCell="D30" sqref="D30"/>
    </sheetView>
  </sheetViews>
  <sheetFormatPr defaultRowHeight="15" x14ac:dyDescent="0.25"/>
  <cols>
    <col min="1" max="1" width="28.85546875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5" ht="18" thickBot="1" x14ac:dyDescent="0.35">
      <c r="A1" s="1" t="s">
        <v>0</v>
      </c>
      <c r="D1" s="8" t="s">
        <v>39</v>
      </c>
    </row>
    <row r="2" spans="1:5" ht="15.75" thickTop="1" x14ac:dyDescent="0.25">
      <c r="A2" s="8" t="s">
        <v>1</v>
      </c>
      <c r="B2">
        <v>21</v>
      </c>
    </row>
    <row r="3" spans="1:5" x14ac:dyDescent="0.25">
      <c r="A3" s="8" t="s">
        <v>2</v>
      </c>
      <c r="B3">
        <v>4</v>
      </c>
    </row>
    <row r="4" spans="1:5" x14ac:dyDescent="0.25">
      <c r="A4" s="8" t="s">
        <v>3</v>
      </c>
      <c r="B4">
        <v>11</v>
      </c>
    </row>
    <row r="5" spans="1:5" x14ac:dyDescent="0.25">
      <c r="A5" s="8" t="s">
        <v>4</v>
      </c>
      <c r="B5">
        <v>1</v>
      </c>
    </row>
    <row r="6" spans="1:5" x14ac:dyDescent="0.25">
      <c r="A6" s="8" t="s">
        <v>5</v>
      </c>
      <c r="B6">
        <v>0</v>
      </c>
    </row>
    <row r="7" spans="1:5" x14ac:dyDescent="0.25">
      <c r="A7" s="8" t="s">
        <v>6</v>
      </c>
      <c r="B7">
        <v>2</v>
      </c>
    </row>
    <row r="8" spans="1:5" x14ac:dyDescent="0.25">
      <c r="A8" s="8" t="s">
        <v>7</v>
      </c>
      <c r="B8">
        <v>12</v>
      </c>
    </row>
    <row r="9" spans="1:5" x14ac:dyDescent="0.25">
      <c r="A9" s="8" t="s">
        <v>8</v>
      </c>
      <c r="B9">
        <v>2</v>
      </c>
    </row>
    <row r="10" spans="1:5" x14ac:dyDescent="0.25">
      <c r="A10" s="8" t="s">
        <v>20</v>
      </c>
      <c r="B10">
        <v>0</v>
      </c>
    </row>
    <row r="11" spans="1:5" x14ac:dyDescent="0.25">
      <c r="A11" s="2" t="s">
        <v>15</v>
      </c>
      <c r="B11" s="3">
        <f>SUM(B2:B10)</f>
        <v>53</v>
      </c>
    </row>
    <row r="12" spans="1:5" x14ac:dyDescent="0.25">
      <c r="A12" s="2"/>
      <c r="B12" s="3"/>
    </row>
    <row r="13" spans="1:5" ht="15.75" thickBot="1" x14ac:dyDescent="0.3"/>
    <row r="14" spans="1:5" ht="17.25" x14ac:dyDescent="0.3">
      <c r="A14" s="98" t="s">
        <v>17</v>
      </c>
      <c r="B14" s="117"/>
      <c r="C14" s="117"/>
      <c r="D14" s="118"/>
      <c r="E14" s="8" t="s">
        <v>117</v>
      </c>
    </row>
    <row r="15" spans="1:5" ht="45.75" thickBot="1" x14ac:dyDescent="0.3">
      <c r="A15" s="16"/>
      <c r="B15" s="79" t="s">
        <v>192</v>
      </c>
      <c r="C15" s="79" t="s">
        <v>193</v>
      </c>
      <c r="D15" s="30" t="s">
        <v>21</v>
      </c>
    </row>
    <row r="16" spans="1:5" ht="15.75" thickTop="1" x14ac:dyDescent="0.25">
      <c r="A16" s="17" t="s">
        <v>1</v>
      </c>
      <c r="B16" s="32">
        <v>5392</v>
      </c>
      <c r="C16" s="32">
        <v>4692</v>
      </c>
      <c r="D16" s="33">
        <f t="shared" ref="D16:D25" si="0">C16-B16</f>
        <v>-700</v>
      </c>
    </row>
    <row r="17" spans="1:10" x14ac:dyDescent="0.25">
      <c r="A17" s="17" t="s">
        <v>2</v>
      </c>
      <c r="B17" s="32">
        <v>6144</v>
      </c>
      <c r="C17" s="32">
        <v>5801</v>
      </c>
      <c r="D17" s="33">
        <f t="shared" si="0"/>
        <v>-343</v>
      </c>
      <c r="E17" s="12"/>
    </row>
    <row r="18" spans="1:10" x14ac:dyDescent="0.25">
      <c r="A18" s="17" t="s">
        <v>3</v>
      </c>
      <c r="B18" s="32">
        <v>1028</v>
      </c>
      <c r="C18" s="32">
        <v>942</v>
      </c>
      <c r="D18" s="33">
        <f t="shared" si="0"/>
        <v>-86</v>
      </c>
      <c r="E18" s="12"/>
    </row>
    <row r="19" spans="1:10" x14ac:dyDescent="0.25">
      <c r="A19" s="17" t="s">
        <v>4</v>
      </c>
      <c r="B19" s="32">
        <v>210</v>
      </c>
      <c r="C19" s="32">
        <v>165</v>
      </c>
      <c r="D19" s="33">
        <f t="shared" si="0"/>
        <v>-45</v>
      </c>
      <c r="E19" s="12"/>
    </row>
    <row r="20" spans="1:10" x14ac:dyDescent="0.25">
      <c r="A20" s="17" t="s">
        <v>5</v>
      </c>
      <c r="B20" s="32">
        <v>152</v>
      </c>
      <c r="C20" s="32">
        <v>150</v>
      </c>
      <c r="D20" s="33">
        <f t="shared" si="0"/>
        <v>-2</v>
      </c>
      <c r="E20" s="12"/>
    </row>
    <row r="21" spans="1:10" x14ac:dyDescent="0.25">
      <c r="A21" s="17" t="s">
        <v>6</v>
      </c>
      <c r="B21" s="32">
        <v>50</v>
      </c>
      <c r="C21" s="32">
        <v>45</v>
      </c>
      <c r="D21" s="33">
        <f t="shared" si="0"/>
        <v>-5</v>
      </c>
      <c r="E21" s="12"/>
    </row>
    <row r="22" spans="1:10" x14ac:dyDescent="0.25">
      <c r="A22" s="17" t="s">
        <v>7</v>
      </c>
      <c r="B22" s="32">
        <v>144</v>
      </c>
      <c r="C22" s="32">
        <v>75</v>
      </c>
      <c r="D22" s="33">
        <f t="shared" si="0"/>
        <v>-69</v>
      </c>
      <c r="E22" s="12"/>
    </row>
    <row r="23" spans="1:10" x14ac:dyDescent="0.25">
      <c r="A23" s="17" t="s">
        <v>8</v>
      </c>
      <c r="B23" s="15">
        <v>61</v>
      </c>
      <c r="C23" s="15">
        <v>71</v>
      </c>
      <c r="D23" s="18">
        <f t="shared" si="0"/>
        <v>10</v>
      </c>
      <c r="E23" s="12"/>
    </row>
    <row r="24" spans="1:10" x14ac:dyDescent="0.25">
      <c r="A24" s="17" t="s">
        <v>20</v>
      </c>
      <c r="B24" s="15">
        <v>84</v>
      </c>
      <c r="C24" s="15">
        <v>67</v>
      </c>
      <c r="D24" s="18">
        <f t="shared" si="0"/>
        <v>-17</v>
      </c>
      <c r="E24" s="12"/>
    </row>
    <row r="25" spans="1:10" ht="15.75" thickBot="1" x14ac:dyDescent="0.3">
      <c r="A25" s="19"/>
      <c r="B25" s="39">
        <f>SUM(B16:B24)</f>
        <v>13265</v>
      </c>
      <c r="C25" s="39">
        <f>SUM(C16:C24)</f>
        <v>12008</v>
      </c>
      <c r="D25" s="21">
        <f t="shared" si="0"/>
        <v>-1257</v>
      </c>
      <c r="E25" s="12"/>
    </row>
    <row r="28" spans="1:10" ht="18" thickBot="1" x14ac:dyDescent="0.35">
      <c r="A28" s="1" t="s">
        <v>41</v>
      </c>
    </row>
    <row r="29" spans="1:10" ht="30.75" thickTop="1" x14ac:dyDescent="0.25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0" x14ac:dyDescent="0.25">
      <c r="A30" s="8" t="s">
        <v>32</v>
      </c>
      <c r="B30" s="9">
        <v>825</v>
      </c>
      <c r="C30" s="9">
        <v>974</v>
      </c>
      <c r="D30" s="9">
        <v>165</v>
      </c>
      <c r="E30" s="9">
        <v>35</v>
      </c>
      <c r="F30" s="9">
        <v>21</v>
      </c>
      <c r="G30" s="9">
        <v>11</v>
      </c>
      <c r="H30" s="9">
        <v>0</v>
      </c>
      <c r="I30" s="9">
        <v>57</v>
      </c>
      <c r="J30" s="9">
        <f t="shared" ref="J30:J36" si="1">SUM(B30:I30)</f>
        <v>2088</v>
      </c>
    </row>
    <row r="31" spans="1:10" x14ac:dyDescent="0.25">
      <c r="A31" s="8" t="s">
        <v>33</v>
      </c>
      <c r="B31" s="9">
        <v>806</v>
      </c>
      <c r="C31" s="9">
        <v>988</v>
      </c>
      <c r="D31" s="9">
        <v>133</v>
      </c>
      <c r="E31" s="9">
        <v>31</v>
      </c>
      <c r="F31" s="9">
        <v>28</v>
      </c>
      <c r="G31" s="9">
        <v>11</v>
      </c>
      <c r="H31" s="9">
        <v>3</v>
      </c>
      <c r="I31" s="9">
        <v>0</v>
      </c>
      <c r="J31" s="9">
        <f t="shared" si="1"/>
        <v>2000</v>
      </c>
    </row>
    <row r="32" spans="1:10" x14ac:dyDescent="0.25">
      <c r="A32" s="8" t="s">
        <v>34</v>
      </c>
      <c r="B32" s="9">
        <v>844</v>
      </c>
      <c r="C32" s="9">
        <v>1028</v>
      </c>
      <c r="D32" s="9">
        <v>115</v>
      </c>
      <c r="E32" s="9">
        <v>31</v>
      </c>
      <c r="F32" s="9">
        <v>23</v>
      </c>
      <c r="G32" s="9">
        <v>4</v>
      </c>
      <c r="H32" s="9">
        <v>1</v>
      </c>
      <c r="I32" s="9">
        <v>0</v>
      </c>
      <c r="J32" s="9">
        <f t="shared" si="1"/>
        <v>2046</v>
      </c>
    </row>
    <row r="33" spans="1:14" x14ac:dyDescent="0.25">
      <c r="A33" s="8" t="s">
        <v>35</v>
      </c>
      <c r="B33" s="9">
        <v>655</v>
      </c>
      <c r="C33" s="9">
        <v>875</v>
      </c>
      <c r="D33" s="9">
        <v>158</v>
      </c>
      <c r="E33" s="9">
        <v>17</v>
      </c>
      <c r="F33" s="9">
        <v>18</v>
      </c>
      <c r="G33" s="9">
        <v>7</v>
      </c>
      <c r="H33" s="9">
        <v>1</v>
      </c>
      <c r="I33" s="9">
        <v>0</v>
      </c>
      <c r="J33" s="9">
        <f t="shared" si="1"/>
        <v>1731</v>
      </c>
    </row>
    <row r="34" spans="1:14" x14ac:dyDescent="0.25">
      <c r="A34" s="8" t="s">
        <v>36</v>
      </c>
      <c r="B34" s="9">
        <v>515</v>
      </c>
      <c r="C34" s="9">
        <v>586</v>
      </c>
      <c r="D34" s="9">
        <v>139</v>
      </c>
      <c r="E34" s="9">
        <v>15</v>
      </c>
      <c r="F34" s="9">
        <v>16</v>
      </c>
      <c r="G34" s="9">
        <v>5</v>
      </c>
      <c r="H34" s="9">
        <v>1</v>
      </c>
      <c r="I34" s="9">
        <v>1</v>
      </c>
      <c r="J34" s="9">
        <f t="shared" si="1"/>
        <v>1278</v>
      </c>
    </row>
    <row r="35" spans="1:14" x14ac:dyDescent="0.25">
      <c r="A35" s="8" t="s">
        <v>37</v>
      </c>
      <c r="B35" s="9">
        <v>418</v>
      </c>
      <c r="C35" s="9">
        <v>511</v>
      </c>
      <c r="D35" s="9">
        <v>86</v>
      </c>
      <c r="E35" s="9">
        <v>12</v>
      </c>
      <c r="F35" s="9">
        <v>18</v>
      </c>
      <c r="G35" s="9">
        <v>1</v>
      </c>
      <c r="H35" s="9">
        <v>3</v>
      </c>
      <c r="I35" s="9">
        <v>0</v>
      </c>
      <c r="J35" s="9">
        <f t="shared" si="1"/>
        <v>1049</v>
      </c>
    </row>
    <row r="36" spans="1:14" x14ac:dyDescent="0.25">
      <c r="A36" s="8" t="s">
        <v>38</v>
      </c>
      <c r="B36" s="9">
        <v>662</v>
      </c>
      <c r="C36" s="9">
        <v>872</v>
      </c>
      <c r="D36" s="9">
        <v>146</v>
      </c>
      <c r="E36" s="9">
        <v>27</v>
      </c>
      <c r="F36" s="9">
        <v>28</v>
      </c>
      <c r="G36" s="9">
        <v>6</v>
      </c>
      <c r="H36" s="9">
        <v>66</v>
      </c>
      <c r="I36" s="9">
        <v>9</v>
      </c>
      <c r="J36" s="9">
        <f t="shared" si="1"/>
        <v>1816</v>
      </c>
    </row>
    <row r="37" spans="1:14" ht="15.75" thickBot="1" x14ac:dyDescent="0.3">
      <c r="B37" s="13">
        <f t="shared" ref="B37:J37" si="2">SUM(B30:B36)</f>
        <v>4725</v>
      </c>
      <c r="C37" s="13">
        <f t="shared" si="2"/>
        <v>5834</v>
      </c>
      <c r="D37" s="13">
        <f t="shared" si="2"/>
        <v>942</v>
      </c>
      <c r="E37" s="13">
        <f t="shared" si="2"/>
        <v>168</v>
      </c>
      <c r="F37" s="13">
        <f t="shared" si="2"/>
        <v>152</v>
      </c>
      <c r="G37" s="13">
        <f t="shared" si="2"/>
        <v>45</v>
      </c>
      <c r="H37" s="13">
        <f t="shared" si="2"/>
        <v>75</v>
      </c>
      <c r="I37" s="13">
        <f t="shared" si="2"/>
        <v>67</v>
      </c>
      <c r="J37" s="13">
        <f t="shared" si="2"/>
        <v>12008</v>
      </c>
    </row>
    <row r="38" spans="1:14" ht="15.75" thickTop="1" x14ac:dyDescent="0.25">
      <c r="K38" s="10"/>
      <c r="L38" s="10"/>
      <c r="M38" s="10"/>
      <c r="N38" s="10"/>
    </row>
    <row r="69" spans="1:11" x14ac:dyDescent="0.25">
      <c r="A69" s="101" t="s">
        <v>199</v>
      </c>
      <c r="B69" s="101"/>
      <c r="C69" s="101"/>
      <c r="D69" s="101"/>
      <c r="E69" s="36">
        <v>5</v>
      </c>
    </row>
    <row r="70" spans="1:11" x14ac:dyDescent="0.25">
      <c r="A70" s="101" t="s">
        <v>200</v>
      </c>
      <c r="B70" s="101"/>
      <c r="C70" s="101"/>
      <c r="D70" s="101"/>
      <c r="E70" s="36">
        <v>8</v>
      </c>
    </row>
    <row r="71" spans="1:11" x14ac:dyDescent="0.25">
      <c r="A71" s="101" t="s">
        <v>201</v>
      </c>
      <c r="B71" s="101"/>
      <c r="C71" s="101"/>
      <c r="D71" s="101"/>
      <c r="E71" s="36">
        <v>8</v>
      </c>
    </row>
    <row r="72" spans="1:11" x14ac:dyDescent="0.25">
      <c r="A72" s="101" t="s">
        <v>202</v>
      </c>
      <c r="B72" s="119"/>
      <c r="C72" s="119"/>
      <c r="D72" s="119"/>
      <c r="E72" s="36">
        <v>2</v>
      </c>
    </row>
    <row r="74" spans="1:11" ht="18" thickBot="1" x14ac:dyDescent="0.35">
      <c r="A74" s="75" t="s">
        <v>203</v>
      </c>
      <c r="B74" s="75"/>
      <c r="C74" s="75"/>
    </row>
    <row r="75" spans="1:11" ht="15.75" thickTop="1" x14ac:dyDescent="0.25"/>
    <row r="76" spans="1:11" ht="15.75" thickBot="1" x14ac:dyDescent="0.3">
      <c r="A76" s="46">
        <v>43952</v>
      </c>
      <c r="B76" s="46">
        <v>43922</v>
      </c>
      <c r="C76" s="46">
        <v>43891</v>
      </c>
      <c r="D76" s="46">
        <v>43862</v>
      </c>
      <c r="E76" s="46">
        <v>43831</v>
      </c>
      <c r="F76" s="47">
        <v>2019</v>
      </c>
      <c r="G76" s="48">
        <v>2018</v>
      </c>
      <c r="H76" s="48">
        <v>2017</v>
      </c>
      <c r="I76" s="46" t="s">
        <v>91</v>
      </c>
      <c r="J76" s="49" t="s">
        <v>44</v>
      </c>
    </row>
    <row r="77" spans="1:11" ht="16.5" thickTop="1" thickBot="1" x14ac:dyDescent="0.3">
      <c r="A77" s="45">
        <v>5</v>
      </c>
      <c r="B77" s="45">
        <v>5</v>
      </c>
      <c r="C77" s="45">
        <v>6</v>
      </c>
      <c r="D77" s="45">
        <v>1</v>
      </c>
      <c r="E77" s="45">
        <v>2</v>
      </c>
      <c r="F77" s="45">
        <v>25</v>
      </c>
      <c r="G77" s="45">
        <v>9</v>
      </c>
      <c r="H77" s="45">
        <v>4</v>
      </c>
      <c r="I77" s="45">
        <v>6</v>
      </c>
      <c r="J77" s="43">
        <f>SUM(A77:I77)</f>
        <v>63</v>
      </c>
    </row>
    <row r="78" spans="1:11" ht="15.75" thickTop="1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35">
      <c r="A79" s="89" t="s">
        <v>204</v>
      </c>
      <c r="B79" s="89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6.5" thickTop="1" thickBot="1" x14ac:dyDescent="0.3">
      <c r="A80" s="82"/>
      <c r="B80" s="123" t="s">
        <v>205</v>
      </c>
      <c r="C80" s="123"/>
      <c r="D80" s="123"/>
      <c r="E80" s="123" t="s">
        <v>206</v>
      </c>
      <c r="F80" s="123"/>
      <c r="G80" s="123"/>
      <c r="H80" s="123" t="s">
        <v>208</v>
      </c>
      <c r="I80" s="123"/>
      <c r="J80" s="123"/>
      <c r="K80" s="22"/>
    </row>
    <row r="81" spans="1:11" ht="15.75" thickBot="1" x14ac:dyDescent="0.3">
      <c r="A81" s="84" t="s">
        <v>207</v>
      </c>
      <c r="B81" s="123"/>
      <c r="C81" s="123"/>
      <c r="D81" s="123"/>
      <c r="E81" s="123"/>
      <c r="F81" s="123"/>
      <c r="G81" s="123"/>
      <c r="H81" s="123"/>
      <c r="I81" s="123"/>
      <c r="J81" s="123"/>
      <c r="K81" s="22"/>
    </row>
    <row r="82" spans="1:11" x14ac:dyDescent="0.25">
      <c r="A82" s="54" t="s">
        <v>1</v>
      </c>
      <c r="B82" s="125">
        <v>68</v>
      </c>
      <c r="C82" s="125"/>
      <c r="D82" s="125"/>
      <c r="E82" s="120">
        <v>466</v>
      </c>
      <c r="F82" s="121"/>
      <c r="G82" s="121"/>
      <c r="H82" s="120">
        <v>150</v>
      </c>
      <c r="I82" s="121"/>
      <c r="J82" s="121"/>
      <c r="K82" s="22"/>
    </row>
    <row r="83" spans="1:11" x14ac:dyDescent="0.25">
      <c r="A83" s="54" t="s">
        <v>2</v>
      </c>
      <c r="B83" s="124">
        <v>46</v>
      </c>
      <c r="C83" s="124"/>
      <c r="D83" s="124"/>
      <c r="E83" s="120">
        <v>668</v>
      </c>
      <c r="F83" s="121"/>
      <c r="G83" s="121"/>
      <c r="H83" s="120">
        <v>79</v>
      </c>
      <c r="I83" s="121"/>
      <c r="J83" s="121"/>
      <c r="K83" s="22"/>
    </row>
    <row r="84" spans="1:11" x14ac:dyDescent="0.25">
      <c r="A84" s="54" t="s">
        <v>3</v>
      </c>
      <c r="B84" s="124">
        <v>18</v>
      </c>
      <c r="C84" s="124"/>
      <c r="D84" s="124"/>
      <c r="E84" s="120">
        <v>75</v>
      </c>
      <c r="F84" s="121"/>
      <c r="G84" s="121"/>
      <c r="H84" s="120">
        <v>66</v>
      </c>
      <c r="I84" s="121"/>
      <c r="J84" s="121"/>
      <c r="K84" s="22"/>
    </row>
    <row r="85" spans="1:11" x14ac:dyDescent="0.25">
      <c r="A85" s="54" t="s">
        <v>4</v>
      </c>
      <c r="B85" s="124">
        <v>10</v>
      </c>
      <c r="C85" s="124"/>
      <c r="D85" s="124"/>
      <c r="E85" s="120">
        <v>17</v>
      </c>
      <c r="F85" s="121"/>
      <c r="G85" s="121"/>
      <c r="H85" s="120">
        <v>8</v>
      </c>
      <c r="I85" s="121"/>
      <c r="J85" s="121"/>
      <c r="K85" s="22"/>
    </row>
    <row r="86" spans="1:11" x14ac:dyDescent="0.25">
      <c r="A86" s="54" t="s">
        <v>5</v>
      </c>
      <c r="B86" s="124">
        <v>3</v>
      </c>
      <c r="C86" s="124"/>
      <c r="D86" s="124"/>
      <c r="E86" s="120">
        <v>19</v>
      </c>
      <c r="F86" s="121"/>
      <c r="G86" s="121"/>
      <c r="H86" s="120">
        <v>7</v>
      </c>
      <c r="I86" s="121"/>
      <c r="J86" s="121"/>
      <c r="K86" s="22"/>
    </row>
    <row r="87" spans="1:11" x14ac:dyDescent="0.25">
      <c r="A87" s="54" t="s">
        <v>6</v>
      </c>
      <c r="B87" s="124">
        <v>1</v>
      </c>
      <c r="C87" s="124"/>
      <c r="D87" s="124"/>
      <c r="E87" s="120">
        <v>1</v>
      </c>
      <c r="F87" s="121"/>
      <c r="G87" s="121"/>
      <c r="H87" s="120">
        <v>1</v>
      </c>
      <c r="I87" s="121"/>
      <c r="J87" s="121"/>
      <c r="K87" s="22"/>
    </row>
    <row r="88" spans="1:11" x14ac:dyDescent="0.25">
      <c r="A88" s="54" t="s">
        <v>7</v>
      </c>
      <c r="B88" s="124">
        <v>2</v>
      </c>
      <c r="C88" s="124"/>
      <c r="D88" s="124"/>
      <c r="E88" s="120">
        <v>0</v>
      </c>
      <c r="F88" s="121"/>
      <c r="G88" s="121"/>
      <c r="H88" s="120">
        <v>5</v>
      </c>
      <c r="I88" s="121"/>
      <c r="J88" s="121"/>
      <c r="K88" s="22"/>
    </row>
    <row r="89" spans="1:11" x14ac:dyDescent="0.25">
      <c r="A89" s="85" t="s">
        <v>15</v>
      </c>
      <c r="B89" s="122">
        <f>SUM(B82:D88)</f>
        <v>148</v>
      </c>
      <c r="C89" s="121"/>
      <c r="D89" s="121"/>
      <c r="E89" s="122">
        <f>SUM(E82:G88)</f>
        <v>1246</v>
      </c>
      <c r="F89" s="121"/>
      <c r="G89" s="121"/>
      <c r="H89" s="122">
        <f>SUM(H82:J88)</f>
        <v>316</v>
      </c>
      <c r="I89" s="121"/>
      <c r="J89" s="121"/>
      <c r="K89" s="22"/>
    </row>
    <row r="90" spans="1:11" ht="15.75" thickBot="1" x14ac:dyDescent="0.3"/>
    <row r="91" spans="1:11" ht="15.75" x14ac:dyDescent="0.25">
      <c r="A91" s="36" t="s">
        <v>195</v>
      </c>
      <c r="B91" s="36">
        <f>B11</f>
        <v>53</v>
      </c>
      <c r="C91" s="103" t="s">
        <v>194</v>
      </c>
      <c r="D91" s="104"/>
      <c r="E91" s="104"/>
      <c r="F91" s="104"/>
      <c r="G91" s="104"/>
      <c r="H91" s="104"/>
      <c r="I91" s="104"/>
      <c r="J91" s="105"/>
    </row>
    <row r="92" spans="1:11" ht="44.25" customHeight="1" x14ac:dyDescent="0.25">
      <c r="A92" s="37" t="s">
        <v>196</v>
      </c>
      <c r="B92" s="36">
        <f>J77</f>
        <v>63</v>
      </c>
      <c r="C92" s="109">
        <v>2020</v>
      </c>
      <c r="D92" s="114"/>
      <c r="E92" s="114"/>
      <c r="F92" s="114"/>
      <c r="G92" s="114"/>
      <c r="H92" s="109">
        <v>2019</v>
      </c>
      <c r="I92" s="110"/>
      <c r="J92" s="111"/>
    </row>
    <row r="93" spans="1:11" ht="30.75" thickBot="1" x14ac:dyDescent="0.3">
      <c r="A93" s="37" t="s">
        <v>197</v>
      </c>
      <c r="B93" s="37">
        <v>711</v>
      </c>
      <c r="C93" s="106" t="s">
        <v>114</v>
      </c>
      <c r="D93" s="116"/>
      <c r="E93" s="116"/>
      <c r="F93" s="116" t="s">
        <v>115</v>
      </c>
      <c r="G93" s="108"/>
      <c r="H93" s="106" t="s">
        <v>114</v>
      </c>
      <c r="I93" s="107"/>
      <c r="J93" s="108"/>
    </row>
    <row r="94" spans="1:11" x14ac:dyDescent="0.25">
      <c r="A94" s="36" t="s">
        <v>198</v>
      </c>
      <c r="B94" s="36">
        <f>E103</f>
        <v>129</v>
      </c>
      <c r="C94" s="54" t="s">
        <v>1</v>
      </c>
      <c r="E94" s="57">
        <v>51</v>
      </c>
      <c r="F94" s="77" t="s">
        <v>32</v>
      </c>
      <c r="G94" s="59">
        <v>32</v>
      </c>
      <c r="H94" s="54" t="s">
        <v>1</v>
      </c>
      <c r="J94" s="59">
        <v>77</v>
      </c>
    </row>
    <row r="95" spans="1:11" x14ac:dyDescent="0.25">
      <c r="A95" s="36" t="s">
        <v>27</v>
      </c>
      <c r="B95" s="40">
        <f>C25</f>
        <v>12008</v>
      </c>
      <c r="C95" s="54" t="s">
        <v>2</v>
      </c>
      <c r="E95" s="53">
        <v>37</v>
      </c>
      <c r="F95" s="77" t="s">
        <v>116</v>
      </c>
      <c r="G95" s="59">
        <v>26</v>
      </c>
      <c r="H95" s="54" t="s">
        <v>2</v>
      </c>
      <c r="J95" s="59">
        <v>27</v>
      </c>
    </row>
    <row r="96" spans="1:11" x14ac:dyDescent="0.25">
      <c r="A96" s="67"/>
      <c r="B96" s="68"/>
      <c r="C96" s="54" t="s">
        <v>3</v>
      </c>
      <c r="E96" s="53">
        <v>21</v>
      </c>
      <c r="F96" s="77" t="s">
        <v>34</v>
      </c>
      <c r="G96" s="59">
        <v>31</v>
      </c>
      <c r="H96" s="54" t="s">
        <v>3</v>
      </c>
      <c r="J96" s="59">
        <v>31</v>
      </c>
    </row>
    <row r="97" spans="1:10" x14ac:dyDescent="0.25">
      <c r="C97" s="54" t="s">
        <v>4</v>
      </c>
      <c r="E97" s="53">
        <v>10</v>
      </c>
      <c r="F97" s="77" t="s">
        <v>35</v>
      </c>
      <c r="G97" s="59">
        <v>16</v>
      </c>
      <c r="H97" s="54" t="s">
        <v>4</v>
      </c>
      <c r="J97" s="59">
        <v>13</v>
      </c>
    </row>
    <row r="98" spans="1:10" x14ac:dyDescent="0.25">
      <c r="A98" s="36" t="s">
        <v>109</v>
      </c>
      <c r="B98" s="36">
        <f>D25</f>
        <v>-1257</v>
      </c>
      <c r="C98" s="54" t="s">
        <v>5</v>
      </c>
      <c r="E98" s="53">
        <v>5</v>
      </c>
      <c r="F98" s="78" t="s">
        <v>36</v>
      </c>
      <c r="G98" s="59">
        <v>4</v>
      </c>
      <c r="H98" s="54" t="s">
        <v>5</v>
      </c>
      <c r="J98" s="59">
        <v>5</v>
      </c>
    </row>
    <row r="99" spans="1:10" x14ac:dyDescent="0.25">
      <c r="A99" s="36" t="s">
        <v>110</v>
      </c>
      <c r="B99" s="38">
        <f>((C25-B93)/B25)</f>
        <v>0.85163965322276669</v>
      </c>
      <c r="C99" s="54" t="s">
        <v>6</v>
      </c>
      <c r="E99" s="53">
        <v>4</v>
      </c>
      <c r="F99" s="77" t="s">
        <v>37</v>
      </c>
      <c r="G99" s="59">
        <v>8</v>
      </c>
      <c r="H99" s="54" t="s">
        <v>6</v>
      </c>
      <c r="J99" s="59">
        <v>5</v>
      </c>
    </row>
    <row r="100" spans="1:10" x14ac:dyDescent="0.25">
      <c r="C100" s="54" t="s">
        <v>7</v>
      </c>
      <c r="E100" s="53">
        <v>1</v>
      </c>
      <c r="F100" s="77" t="s">
        <v>38</v>
      </c>
      <c r="G100" s="59">
        <v>12</v>
      </c>
      <c r="H100" s="54" t="s">
        <v>7</v>
      </c>
      <c r="J100" s="59">
        <v>11</v>
      </c>
    </row>
    <row r="101" spans="1:10" x14ac:dyDescent="0.25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25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.75" thickBot="1" x14ac:dyDescent="0.3">
      <c r="A103" s="76" t="s">
        <v>82</v>
      </c>
      <c r="B103" s="36">
        <v>284</v>
      </c>
      <c r="C103" s="55"/>
      <c r="D103" s="56"/>
      <c r="E103" s="58">
        <f>SUM(E94:E102)</f>
        <v>129</v>
      </c>
      <c r="F103" s="56"/>
      <c r="G103" s="63">
        <f>SUM(G94:G102)</f>
        <v>129</v>
      </c>
      <c r="H103" s="56"/>
      <c r="I103" s="56"/>
      <c r="J103" s="63">
        <f>SUM(J94:J102)</f>
        <v>169</v>
      </c>
    </row>
  </sheetData>
  <mergeCells count="39">
    <mergeCell ref="A14:D14"/>
    <mergeCell ref="A69:D69"/>
    <mergeCell ref="A70:D70"/>
    <mergeCell ref="A71:D71"/>
    <mergeCell ref="A72:D72"/>
    <mergeCell ref="A79:B79"/>
    <mergeCell ref="B80:D81"/>
    <mergeCell ref="C92:G92"/>
    <mergeCell ref="C93:E93"/>
    <mergeCell ref="F93:G93"/>
    <mergeCell ref="C91:J91"/>
    <mergeCell ref="H93:J93"/>
    <mergeCell ref="H92:J92"/>
    <mergeCell ref="E80:G81"/>
    <mergeCell ref="B82:D82"/>
    <mergeCell ref="B83:D83"/>
    <mergeCell ref="B84:D84"/>
    <mergeCell ref="B85:D85"/>
    <mergeCell ref="H86:J86"/>
    <mergeCell ref="B87:D87"/>
    <mergeCell ref="B88:D88"/>
    <mergeCell ref="E82:G82"/>
    <mergeCell ref="E83:G83"/>
    <mergeCell ref="E84:G84"/>
    <mergeCell ref="E85:G85"/>
    <mergeCell ref="E86:G86"/>
    <mergeCell ref="E87:G87"/>
    <mergeCell ref="E88:G88"/>
    <mergeCell ref="B86:D86"/>
    <mergeCell ref="H80:J81"/>
    <mergeCell ref="H82:J82"/>
    <mergeCell ref="H83:J83"/>
    <mergeCell ref="H84:J84"/>
    <mergeCell ref="H85:J85"/>
    <mergeCell ref="H87:J87"/>
    <mergeCell ref="H88:J88"/>
    <mergeCell ref="B89:D89"/>
    <mergeCell ref="E89:G89"/>
    <mergeCell ref="H89:J8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7" zoomScaleNormal="100" workbookViewId="0">
      <selection activeCell="A48" sqref="A48:D57"/>
    </sheetView>
  </sheetViews>
  <sheetFormatPr defaultRowHeight="15" x14ac:dyDescent="0.25"/>
  <cols>
    <col min="1" max="1" width="28.5703125" customWidth="1"/>
    <col min="2" max="2" width="11.85546875" customWidth="1"/>
    <col min="3" max="3" width="14.140625" customWidth="1"/>
    <col min="4" max="4" width="14.7109375" customWidth="1"/>
    <col min="5" max="5" width="11.85546875" bestFit="1" customWidth="1"/>
    <col min="6" max="6" width="15.7109375" bestFit="1" customWidth="1"/>
    <col min="7" max="7" width="9.5703125" bestFit="1" customWidth="1"/>
    <col min="8" max="8" width="8.5703125" customWidth="1"/>
  </cols>
  <sheetData>
    <row r="1" spans="1:3" ht="17.25" x14ac:dyDescent="0.3">
      <c r="A1" s="86" t="s">
        <v>23</v>
      </c>
      <c r="B1" s="87"/>
      <c r="C1" s="87"/>
    </row>
    <row r="3" spans="1:3" ht="18" thickBot="1" x14ac:dyDescent="0.35">
      <c r="A3" s="1" t="s">
        <v>0</v>
      </c>
    </row>
    <row r="4" spans="1:3" ht="15.75" thickTop="1" x14ac:dyDescent="0.25">
      <c r="A4" s="8" t="s">
        <v>1</v>
      </c>
      <c r="B4">
        <v>30</v>
      </c>
    </row>
    <row r="5" spans="1:3" x14ac:dyDescent="0.25">
      <c r="A5" s="8" t="s">
        <v>2</v>
      </c>
      <c r="B5">
        <v>9</v>
      </c>
    </row>
    <row r="6" spans="1:3" x14ac:dyDescent="0.25">
      <c r="A6" s="8" t="s">
        <v>3</v>
      </c>
      <c r="B6">
        <v>19</v>
      </c>
    </row>
    <row r="7" spans="1:3" x14ac:dyDescent="0.25">
      <c r="A7" s="8" t="s">
        <v>4</v>
      </c>
      <c r="B7">
        <v>5</v>
      </c>
    </row>
    <row r="8" spans="1:3" x14ac:dyDescent="0.25">
      <c r="A8" s="8" t="s">
        <v>9</v>
      </c>
      <c r="B8">
        <v>0</v>
      </c>
    </row>
    <row r="9" spans="1:3" x14ac:dyDescent="0.25">
      <c r="A9" s="8" t="s">
        <v>10</v>
      </c>
      <c r="B9">
        <v>0</v>
      </c>
    </row>
    <row r="10" spans="1:3" x14ac:dyDescent="0.25">
      <c r="A10" s="8" t="s">
        <v>5</v>
      </c>
      <c r="B10">
        <v>3</v>
      </c>
    </row>
    <row r="11" spans="1:3" x14ac:dyDescent="0.25">
      <c r="A11" s="8" t="s">
        <v>11</v>
      </c>
      <c r="B11">
        <v>0</v>
      </c>
    </row>
    <row r="12" spans="1:3" x14ac:dyDescent="0.25">
      <c r="A12" s="8" t="s">
        <v>12</v>
      </c>
      <c r="B12">
        <v>0</v>
      </c>
    </row>
    <row r="13" spans="1:3" x14ac:dyDescent="0.25">
      <c r="A13" s="8" t="s">
        <v>6</v>
      </c>
      <c r="B13">
        <v>0</v>
      </c>
    </row>
    <row r="14" spans="1:3" x14ac:dyDescent="0.25">
      <c r="A14" s="8" t="s">
        <v>13</v>
      </c>
      <c r="B14">
        <v>0</v>
      </c>
    </row>
    <row r="15" spans="1:3" x14ac:dyDescent="0.25">
      <c r="A15" s="8" t="s">
        <v>14</v>
      </c>
      <c r="B15">
        <v>0</v>
      </c>
    </row>
    <row r="16" spans="1:3" x14ac:dyDescent="0.25">
      <c r="A16" s="8" t="s">
        <v>7</v>
      </c>
      <c r="B16">
        <v>39</v>
      </c>
    </row>
    <row r="17" spans="1:8" x14ac:dyDescent="0.25">
      <c r="A17" s="8" t="s">
        <v>8</v>
      </c>
      <c r="B17">
        <v>1</v>
      </c>
    </row>
    <row r="18" spans="1:8" x14ac:dyDescent="0.25">
      <c r="A18" s="8" t="s">
        <v>20</v>
      </c>
    </row>
    <row r="19" spans="1:8" x14ac:dyDescent="0.25">
      <c r="A19" s="2" t="s">
        <v>15</v>
      </c>
      <c r="B19" s="3">
        <f>SUM(B4:B18)</f>
        <v>106</v>
      </c>
      <c r="D19" s="7" t="s">
        <v>39</v>
      </c>
    </row>
    <row r="21" spans="1:8" ht="21" x14ac:dyDescent="0.35">
      <c r="B21" s="88" t="s">
        <v>17</v>
      </c>
      <c r="C21" s="88"/>
      <c r="D21" s="87"/>
    </row>
    <row r="22" spans="1:8" ht="18" thickBot="1" x14ac:dyDescent="0.35">
      <c r="B22" s="4" t="s">
        <v>24</v>
      </c>
      <c r="C22" s="4" t="s">
        <v>18</v>
      </c>
      <c r="D22" s="89" t="s">
        <v>21</v>
      </c>
      <c r="E22" s="89"/>
      <c r="F22" s="89" t="s">
        <v>25</v>
      </c>
      <c r="G22" s="89"/>
      <c r="H22" s="89"/>
    </row>
    <row r="23" spans="1:8" ht="15.75" thickTop="1" x14ac:dyDescent="0.25">
      <c r="A23" s="8" t="s">
        <v>1</v>
      </c>
      <c r="B23" s="11">
        <v>6198</v>
      </c>
      <c r="C23" s="11">
        <v>5710</v>
      </c>
      <c r="D23" s="12">
        <f>C23-B23</f>
        <v>-488</v>
      </c>
      <c r="E23" s="12"/>
      <c r="F23" s="12">
        <v>75</v>
      </c>
    </row>
    <row r="24" spans="1:8" x14ac:dyDescent="0.25">
      <c r="A24" s="8" t="s">
        <v>2</v>
      </c>
      <c r="B24" s="11">
        <v>6458</v>
      </c>
      <c r="C24" s="11">
        <v>6547</v>
      </c>
      <c r="D24" s="12">
        <f t="shared" ref="D24:D38" si="0">C24-B24</f>
        <v>89</v>
      </c>
      <c r="E24" s="12"/>
      <c r="F24" s="12">
        <v>24</v>
      </c>
    </row>
    <row r="25" spans="1:8" x14ac:dyDescent="0.25">
      <c r="A25" s="8" t="s">
        <v>3</v>
      </c>
      <c r="B25" s="11">
        <v>1192</v>
      </c>
      <c r="C25" s="11">
        <v>1073</v>
      </c>
      <c r="D25" s="12">
        <f t="shared" si="0"/>
        <v>-119</v>
      </c>
      <c r="E25" s="12"/>
      <c r="F25" s="12">
        <v>26</v>
      </c>
    </row>
    <row r="26" spans="1:8" x14ac:dyDescent="0.25">
      <c r="A26" s="8" t="s">
        <v>4</v>
      </c>
      <c r="B26" s="11">
        <v>196</v>
      </c>
      <c r="C26" s="11">
        <v>204</v>
      </c>
      <c r="D26" s="12">
        <f t="shared" si="0"/>
        <v>8</v>
      </c>
      <c r="E26" s="12"/>
      <c r="F26" s="12">
        <v>9</v>
      </c>
    </row>
    <row r="27" spans="1:8" x14ac:dyDescent="0.25">
      <c r="A27" s="8" t="s">
        <v>9</v>
      </c>
      <c r="B27" s="11">
        <v>11</v>
      </c>
      <c r="C27" s="11">
        <v>11</v>
      </c>
      <c r="D27" s="12">
        <f t="shared" si="0"/>
        <v>0</v>
      </c>
      <c r="E27" s="12"/>
      <c r="F27" s="12">
        <v>0</v>
      </c>
    </row>
    <row r="28" spans="1:8" x14ac:dyDescent="0.25">
      <c r="A28" s="8" t="s">
        <v>10</v>
      </c>
      <c r="B28" s="11">
        <v>11</v>
      </c>
      <c r="C28" s="11">
        <v>10</v>
      </c>
      <c r="D28" s="12">
        <f t="shared" si="0"/>
        <v>-1</v>
      </c>
      <c r="E28" s="12"/>
      <c r="F28" s="12">
        <v>0</v>
      </c>
    </row>
    <row r="29" spans="1:8" x14ac:dyDescent="0.25">
      <c r="A29" s="8" t="s">
        <v>5</v>
      </c>
      <c r="B29" s="11">
        <v>134</v>
      </c>
      <c r="C29" s="11">
        <v>151</v>
      </c>
      <c r="D29" s="12">
        <f t="shared" si="0"/>
        <v>17</v>
      </c>
      <c r="E29" s="12"/>
      <c r="F29" s="12">
        <v>2</v>
      </c>
    </row>
    <row r="30" spans="1:8" x14ac:dyDescent="0.25">
      <c r="A30" s="8" t="s">
        <v>11</v>
      </c>
      <c r="B30" s="11">
        <v>7</v>
      </c>
      <c r="C30" s="11">
        <v>7</v>
      </c>
      <c r="D30" s="12">
        <f t="shared" si="0"/>
        <v>0</v>
      </c>
      <c r="E30" s="12"/>
      <c r="F30" s="12">
        <v>0</v>
      </c>
    </row>
    <row r="31" spans="1:8" x14ac:dyDescent="0.25">
      <c r="A31" s="8" t="s">
        <v>12</v>
      </c>
      <c r="B31" s="11">
        <v>4</v>
      </c>
      <c r="C31" s="11">
        <v>2</v>
      </c>
      <c r="D31" s="12">
        <f t="shared" si="0"/>
        <v>-2</v>
      </c>
      <c r="E31" s="12"/>
      <c r="F31" s="12">
        <v>0</v>
      </c>
    </row>
    <row r="32" spans="1:8" x14ac:dyDescent="0.25">
      <c r="A32" s="8" t="s">
        <v>6</v>
      </c>
      <c r="B32" s="11">
        <v>65</v>
      </c>
      <c r="C32" s="11">
        <v>46</v>
      </c>
      <c r="D32" s="12">
        <f t="shared" si="0"/>
        <v>-19</v>
      </c>
      <c r="E32" s="12"/>
      <c r="F32" s="12">
        <v>4</v>
      </c>
    </row>
    <row r="33" spans="1:6" x14ac:dyDescent="0.25">
      <c r="A33" s="8" t="s">
        <v>13</v>
      </c>
      <c r="B33" s="11">
        <v>0</v>
      </c>
      <c r="C33" s="11">
        <v>0</v>
      </c>
      <c r="D33" s="12">
        <f t="shared" si="0"/>
        <v>0</v>
      </c>
      <c r="E33" s="12"/>
      <c r="F33" s="12">
        <v>0</v>
      </c>
    </row>
    <row r="34" spans="1:6" x14ac:dyDescent="0.25">
      <c r="A34" s="8" t="s">
        <v>14</v>
      </c>
      <c r="B34" s="11">
        <v>4</v>
      </c>
      <c r="C34" s="11">
        <v>3</v>
      </c>
      <c r="D34" s="12">
        <f t="shared" si="0"/>
        <v>-1</v>
      </c>
      <c r="E34" s="12"/>
      <c r="F34" s="12">
        <v>0</v>
      </c>
    </row>
    <row r="35" spans="1:6" x14ac:dyDescent="0.25">
      <c r="A35" s="8" t="s">
        <v>7</v>
      </c>
      <c r="B35" s="11">
        <v>53</v>
      </c>
      <c r="C35" s="11">
        <v>105</v>
      </c>
      <c r="D35" s="12">
        <f t="shared" si="0"/>
        <v>52</v>
      </c>
      <c r="E35" s="12"/>
      <c r="F35" s="12">
        <v>6</v>
      </c>
    </row>
    <row r="36" spans="1:6" x14ac:dyDescent="0.25">
      <c r="A36" s="8" t="s">
        <v>8</v>
      </c>
      <c r="B36" s="11">
        <v>58</v>
      </c>
      <c r="C36" s="11">
        <v>56</v>
      </c>
      <c r="D36" s="12">
        <f t="shared" si="0"/>
        <v>-2</v>
      </c>
      <c r="E36" s="12"/>
      <c r="F36" s="12">
        <v>0</v>
      </c>
    </row>
    <row r="37" spans="1:6" x14ac:dyDescent="0.25">
      <c r="A37" s="8" t="s">
        <v>20</v>
      </c>
      <c r="B37" s="11">
        <v>13</v>
      </c>
      <c r="C37" s="11">
        <v>80</v>
      </c>
      <c r="D37" s="12">
        <f t="shared" si="0"/>
        <v>67</v>
      </c>
      <c r="E37" s="12"/>
      <c r="F37" s="12">
        <v>0</v>
      </c>
    </row>
    <row r="38" spans="1:6" x14ac:dyDescent="0.25">
      <c r="B38" s="2">
        <f>SUM(B23:B37)</f>
        <v>14404</v>
      </c>
      <c r="C38" s="2">
        <f>SUM(C23:C37)</f>
        <v>14005</v>
      </c>
      <c r="D38" s="2">
        <f t="shared" si="0"/>
        <v>-399</v>
      </c>
      <c r="E38" s="12"/>
      <c r="F38" s="2">
        <f>SUM(F23:F37)</f>
        <v>146</v>
      </c>
    </row>
    <row r="41" spans="1:6" x14ac:dyDescent="0.25">
      <c r="A41" s="3" t="s">
        <v>30</v>
      </c>
      <c r="B41" s="3">
        <v>106</v>
      </c>
    </row>
    <row r="42" spans="1:6" x14ac:dyDescent="0.25">
      <c r="A42" s="3" t="s">
        <v>31</v>
      </c>
      <c r="B42" s="3">
        <v>146</v>
      </c>
    </row>
    <row r="43" spans="1:6" x14ac:dyDescent="0.25">
      <c r="A43" s="3" t="s">
        <v>27</v>
      </c>
      <c r="B43" s="3">
        <v>14005</v>
      </c>
    </row>
    <row r="45" spans="1:6" x14ac:dyDescent="0.25">
      <c r="A45" s="3" t="s">
        <v>28</v>
      </c>
      <c r="B45" s="3">
        <v>399</v>
      </c>
    </row>
    <row r="46" spans="1:6" x14ac:dyDescent="0.25">
      <c r="A46" s="3" t="s">
        <v>29</v>
      </c>
      <c r="B46" s="6">
        <f>C38/B38</f>
        <v>0.97229936128853101</v>
      </c>
    </row>
    <row r="48" spans="1:6" ht="18" thickBot="1" x14ac:dyDescent="0.35">
      <c r="A48" s="1" t="s">
        <v>41</v>
      </c>
    </row>
    <row r="49" spans="1:7" ht="15.75" thickTop="1" x14ac:dyDescent="0.25">
      <c r="B49" s="10" t="s">
        <v>177</v>
      </c>
      <c r="C49" s="10" t="s">
        <v>178</v>
      </c>
      <c r="D49" s="10" t="s">
        <v>179</v>
      </c>
      <c r="E49" s="10" t="s">
        <v>42</v>
      </c>
      <c r="F49" s="10" t="s">
        <v>43</v>
      </c>
      <c r="G49" s="10" t="s">
        <v>44</v>
      </c>
    </row>
    <row r="50" spans="1:7" x14ac:dyDescent="0.25">
      <c r="A50" s="8" t="s">
        <v>32</v>
      </c>
      <c r="B50" s="9">
        <v>978</v>
      </c>
      <c r="C50" s="9">
        <v>1054</v>
      </c>
      <c r="D50" s="9">
        <v>181</v>
      </c>
      <c r="E50" s="9">
        <f>SUM(B50:D50)</f>
        <v>2213</v>
      </c>
      <c r="F50" s="9">
        <v>560</v>
      </c>
      <c r="G50" s="9">
        <f>E50+F50</f>
        <v>2773</v>
      </c>
    </row>
    <row r="51" spans="1:7" x14ac:dyDescent="0.25">
      <c r="A51" s="8" t="s">
        <v>33</v>
      </c>
      <c r="B51" s="9">
        <v>1005</v>
      </c>
      <c r="C51" s="9">
        <v>1112</v>
      </c>
      <c r="D51" s="9">
        <v>167</v>
      </c>
      <c r="E51" s="9">
        <f t="shared" ref="E51:E56" si="1">SUM(B51:D51)</f>
        <v>2284</v>
      </c>
      <c r="F51" s="9">
        <v>353</v>
      </c>
      <c r="G51" s="9">
        <f t="shared" ref="G51:G56" si="2">E51+F51</f>
        <v>2637</v>
      </c>
    </row>
    <row r="52" spans="1:7" x14ac:dyDescent="0.25">
      <c r="A52" s="8" t="s">
        <v>34</v>
      </c>
      <c r="B52" s="9">
        <v>1030</v>
      </c>
      <c r="C52" s="9">
        <v>1139</v>
      </c>
      <c r="D52" s="9">
        <v>143</v>
      </c>
      <c r="E52" s="9">
        <f t="shared" si="1"/>
        <v>2312</v>
      </c>
      <c r="F52" s="9">
        <v>249</v>
      </c>
      <c r="G52" s="9">
        <f t="shared" si="2"/>
        <v>2561</v>
      </c>
    </row>
    <row r="53" spans="1:7" x14ac:dyDescent="0.25">
      <c r="A53" s="8" t="s">
        <v>35</v>
      </c>
      <c r="B53" s="9">
        <v>818</v>
      </c>
      <c r="C53" s="9">
        <v>1012</v>
      </c>
      <c r="D53" s="9">
        <v>145</v>
      </c>
      <c r="E53" s="9">
        <f t="shared" si="1"/>
        <v>1975</v>
      </c>
      <c r="F53" s="9">
        <v>298</v>
      </c>
      <c r="G53" s="9">
        <f t="shared" si="2"/>
        <v>2273</v>
      </c>
    </row>
    <row r="54" spans="1:7" x14ac:dyDescent="0.25">
      <c r="A54" s="8" t="s">
        <v>36</v>
      </c>
      <c r="B54" s="9">
        <v>601</v>
      </c>
      <c r="C54" s="9">
        <v>646</v>
      </c>
      <c r="D54" s="9">
        <v>142</v>
      </c>
      <c r="E54" s="9">
        <f t="shared" si="1"/>
        <v>1389</v>
      </c>
      <c r="F54" s="9">
        <v>85</v>
      </c>
      <c r="G54" s="9">
        <f t="shared" si="2"/>
        <v>1474</v>
      </c>
    </row>
    <row r="55" spans="1:7" x14ac:dyDescent="0.25">
      <c r="A55" s="8" t="s">
        <v>37</v>
      </c>
      <c r="B55" s="9">
        <v>514</v>
      </c>
      <c r="C55" s="9">
        <v>591</v>
      </c>
      <c r="D55" s="9">
        <v>96</v>
      </c>
      <c r="E55" s="9">
        <f t="shared" si="1"/>
        <v>1201</v>
      </c>
      <c r="F55" s="9">
        <v>97</v>
      </c>
      <c r="G55" s="9">
        <f t="shared" si="2"/>
        <v>1298</v>
      </c>
    </row>
    <row r="56" spans="1:7" x14ac:dyDescent="0.25">
      <c r="A56" s="8" t="s">
        <v>38</v>
      </c>
      <c r="B56" s="9">
        <v>764</v>
      </c>
      <c r="C56" s="9">
        <v>993</v>
      </c>
      <c r="D56" s="9">
        <v>199</v>
      </c>
      <c r="E56" s="9">
        <f t="shared" si="1"/>
        <v>1956</v>
      </c>
      <c r="F56" s="9">
        <v>272</v>
      </c>
      <c r="G56" s="9">
        <f t="shared" si="2"/>
        <v>2228</v>
      </c>
    </row>
    <row r="57" spans="1:7" ht="15.75" thickBot="1" x14ac:dyDescent="0.3">
      <c r="B57" s="13">
        <f t="shared" ref="B57:G57" si="3">SUM(B50:B56)</f>
        <v>5710</v>
      </c>
      <c r="C57" s="13">
        <f t="shared" si="3"/>
        <v>6547</v>
      </c>
      <c r="D57" s="13">
        <f t="shared" si="3"/>
        <v>1073</v>
      </c>
      <c r="E57" s="13">
        <f t="shared" si="3"/>
        <v>13330</v>
      </c>
      <c r="F57" s="13">
        <f t="shared" si="3"/>
        <v>1914</v>
      </c>
      <c r="G57" s="13">
        <f t="shared" si="3"/>
        <v>15244</v>
      </c>
    </row>
    <row r="58" spans="1:7" ht="15.75" thickTop="1" x14ac:dyDescent="0.25"/>
  </sheetData>
  <mergeCells count="4">
    <mergeCell ref="A1:C1"/>
    <mergeCell ref="B21:D21"/>
    <mergeCell ref="F22:H22"/>
    <mergeCell ref="D22:E22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E22" sqref="E22"/>
    </sheetView>
  </sheetViews>
  <sheetFormatPr defaultRowHeight="15" x14ac:dyDescent="0.25"/>
  <cols>
    <col min="1" max="1" width="24.28515625" bestFit="1" customWidth="1"/>
    <col min="4" max="4" width="13.5703125" customWidth="1"/>
    <col min="5" max="5" width="13.42578125" customWidth="1"/>
    <col min="6" max="6" width="14.28515625" customWidth="1"/>
  </cols>
  <sheetData>
    <row r="1" spans="1:10" ht="17.25" x14ac:dyDescent="0.3">
      <c r="A1" s="86" t="s">
        <v>16</v>
      </c>
      <c r="B1" s="87"/>
      <c r="C1" s="87"/>
    </row>
    <row r="2" spans="1:10" ht="21" x14ac:dyDescent="0.35">
      <c r="D2" s="88" t="s">
        <v>17</v>
      </c>
      <c r="E2" s="88"/>
      <c r="F2" s="87"/>
    </row>
    <row r="3" spans="1:10" ht="18" thickBot="1" x14ac:dyDescent="0.35">
      <c r="A3" s="1" t="s">
        <v>0</v>
      </c>
      <c r="D3" s="4" t="s">
        <v>22</v>
      </c>
      <c r="E3" s="4" t="s">
        <v>19</v>
      </c>
      <c r="F3" s="1" t="s">
        <v>21</v>
      </c>
      <c r="G3" s="5"/>
      <c r="H3" s="89" t="s">
        <v>26</v>
      </c>
      <c r="I3" s="89"/>
      <c r="J3" s="89"/>
    </row>
    <row r="4" spans="1:10" ht="15.75" thickTop="1" x14ac:dyDescent="0.25">
      <c r="A4" t="s">
        <v>1</v>
      </c>
      <c r="B4">
        <v>30</v>
      </c>
      <c r="D4">
        <v>5802</v>
      </c>
      <c r="E4">
        <v>4973</v>
      </c>
      <c r="F4">
        <f>E4-D4</f>
        <v>-829</v>
      </c>
      <c r="G4" s="5"/>
      <c r="H4" s="5"/>
    </row>
    <row r="5" spans="1:10" x14ac:dyDescent="0.25">
      <c r="A5" t="s">
        <v>2</v>
      </c>
      <c r="B5">
        <v>9</v>
      </c>
      <c r="D5">
        <v>5410</v>
      </c>
      <c r="E5">
        <v>5520</v>
      </c>
      <c r="F5">
        <f t="shared" ref="F5:F19" si="0">E5-D5</f>
        <v>110</v>
      </c>
      <c r="G5" s="5"/>
      <c r="H5" s="5"/>
    </row>
    <row r="6" spans="1:10" x14ac:dyDescent="0.25">
      <c r="A6" t="s">
        <v>3</v>
      </c>
      <c r="B6">
        <v>19</v>
      </c>
      <c r="D6">
        <v>908</v>
      </c>
      <c r="E6">
        <v>1010</v>
      </c>
      <c r="F6">
        <f t="shared" si="0"/>
        <v>102</v>
      </c>
      <c r="G6" s="5"/>
      <c r="H6" s="5"/>
    </row>
    <row r="7" spans="1:10" x14ac:dyDescent="0.25">
      <c r="A7" t="s">
        <v>4</v>
      </c>
      <c r="B7">
        <v>5</v>
      </c>
      <c r="D7">
        <v>225</v>
      </c>
      <c r="E7">
        <v>198</v>
      </c>
      <c r="F7">
        <f t="shared" si="0"/>
        <v>-27</v>
      </c>
      <c r="G7" s="5"/>
      <c r="H7" s="5"/>
    </row>
    <row r="8" spans="1:10" x14ac:dyDescent="0.25">
      <c r="A8" t="s">
        <v>9</v>
      </c>
      <c r="B8">
        <v>0</v>
      </c>
      <c r="D8">
        <v>14</v>
      </c>
      <c r="E8">
        <v>11</v>
      </c>
      <c r="F8">
        <f t="shared" si="0"/>
        <v>-3</v>
      </c>
      <c r="G8" s="5"/>
      <c r="H8" s="5"/>
    </row>
    <row r="9" spans="1:10" x14ac:dyDescent="0.25">
      <c r="A9" t="s">
        <v>10</v>
      </c>
      <c r="B9">
        <v>0</v>
      </c>
      <c r="D9">
        <v>11</v>
      </c>
      <c r="E9">
        <v>10</v>
      </c>
      <c r="F9">
        <f t="shared" si="0"/>
        <v>-1</v>
      </c>
      <c r="G9" s="5"/>
      <c r="H9" s="5"/>
    </row>
    <row r="10" spans="1:10" x14ac:dyDescent="0.25">
      <c r="A10" t="s">
        <v>5</v>
      </c>
      <c r="B10">
        <v>3</v>
      </c>
      <c r="D10">
        <v>128</v>
      </c>
      <c r="E10">
        <v>139</v>
      </c>
      <c r="F10">
        <f t="shared" si="0"/>
        <v>11</v>
      </c>
      <c r="G10" s="5"/>
      <c r="H10" s="5"/>
    </row>
    <row r="11" spans="1:10" x14ac:dyDescent="0.25">
      <c r="A11" t="s">
        <v>11</v>
      </c>
      <c r="B11">
        <v>0</v>
      </c>
      <c r="D11">
        <v>7</v>
      </c>
      <c r="E11">
        <v>7</v>
      </c>
      <c r="F11">
        <f t="shared" si="0"/>
        <v>0</v>
      </c>
      <c r="G11" s="5"/>
      <c r="H11" s="5"/>
    </row>
    <row r="12" spans="1:10" x14ac:dyDescent="0.25">
      <c r="A12" t="s">
        <v>12</v>
      </c>
      <c r="B12">
        <v>0</v>
      </c>
      <c r="D12">
        <v>5</v>
      </c>
      <c r="E12">
        <v>2</v>
      </c>
      <c r="F12">
        <f t="shared" si="0"/>
        <v>-3</v>
      </c>
      <c r="G12" s="5"/>
      <c r="H12" s="5"/>
    </row>
    <row r="13" spans="1:10" x14ac:dyDescent="0.25">
      <c r="A13" t="s">
        <v>6</v>
      </c>
      <c r="B13">
        <v>0</v>
      </c>
      <c r="D13">
        <v>64</v>
      </c>
      <c r="E13">
        <v>45</v>
      </c>
      <c r="F13">
        <f t="shared" si="0"/>
        <v>-19</v>
      </c>
      <c r="G13" s="5"/>
      <c r="H13" s="5"/>
    </row>
    <row r="14" spans="1:10" x14ac:dyDescent="0.25">
      <c r="A14" t="s">
        <v>13</v>
      </c>
      <c r="B14">
        <v>0</v>
      </c>
      <c r="D14">
        <v>7</v>
      </c>
      <c r="E14">
        <v>0</v>
      </c>
      <c r="F14">
        <f t="shared" si="0"/>
        <v>-7</v>
      </c>
      <c r="G14" s="5"/>
      <c r="H14" s="5"/>
    </row>
    <row r="15" spans="1:10" x14ac:dyDescent="0.25">
      <c r="A15" t="s">
        <v>14</v>
      </c>
      <c r="B15">
        <v>0</v>
      </c>
      <c r="D15">
        <v>5</v>
      </c>
      <c r="E15">
        <v>3</v>
      </c>
      <c r="F15">
        <f t="shared" si="0"/>
        <v>-2</v>
      </c>
      <c r="G15" s="5"/>
      <c r="H15" s="5"/>
    </row>
    <row r="16" spans="1:10" x14ac:dyDescent="0.25">
      <c r="A16" t="s">
        <v>7</v>
      </c>
      <c r="B16">
        <v>39</v>
      </c>
      <c r="D16">
        <v>78</v>
      </c>
      <c r="E16">
        <v>146</v>
      </c>
      <c r="F16">
        <f t="shared" si="0"/>
        <v>68</v>
      </c>
      <c r="G16" s="5"/>
      <c r="H16" s="5"/>
    </row>
    <row r="17" spans="1:8" x14ac:dyDescent="0.25">
      <c r="A17" t="s">
        <v>8</v>
      </c>
      <c r="B17">
        <v>1</v>
      </c>
      <c r="D17">
        <v>57</v>
      </c>
      <c r="E17">
        <v>57</v>
      </c>
      <c r="F17">
        <f t="shared" si="0"/>
        <v>0</v>
      </c>
      <c r="G17" s="5"/>
      <c r="H17" s="5"/>
    </row>
    <row r="18" spans="1:8" x14ac:dyDescent="0.25">
      <c r="A18" t="s">
        <v>20</v>
      </c>
      <c r="D18">
        <v>13</v>
      </c>
      <c r="E18">
        <v>76</v>
      </c>
      <c r="F18">
        <f t="shared" si="0"/>
        <v>63</v>
      </c>
      <c r="G18" s="5"/>
      <c r="H18" s="5"/>
    </row>
    <row r="19" spans="1:8" x14ac:dyDescent="0.25">
      <c r="A19" s="2" t="s">
        <v>15</v>
      </c>
      <c r="B19" s="3">
        <f>SUM(B4:B18)</f>
        <v>106</v>
      </c>
      <c r="D19" s="3">
        <f>SUM(D4:D18)</f>
        <v>12734</v>
      </c>
      <c r="E19" s="3">
        <f>SUM(E4:E18)</f>
        <v>12197</v>
      </c>
      <c r="F19" s="3">
        <f t="shared" si="0"/>
        <v>-537</v>
      </c>
      <c r="G19" s="5"/>
      <c r="H19" s="5"/>
    </row>
    <row r="21" spans="1:8" ht="18" thickBot="1" x14ac:dyDescent="0.35">
      <c r="A21" s="1" t="s">
        <v>41</v>
      </c>
    </row>
    <row r="22" spans="1:8" ht="15.75" thickTop="1" x14ac:dyDescent="0.25">
      <c r="B22" s="10" t="s">
        <v>1</v>
      </c>
      <c r="C22" s="10" t="s">
        <v>2</v>
      </c>
      <c r="D22" s="10" t="s">
        <v>3</v>
      </c>
    </row>
    <row r="23" spans="1:8" x14ac:dyDescent="0.25">
      <c r="A23" s="8" t="s">
        <v>32</v>
      </c>
      <c r="B23" s="9">
        <v>948</v>
      </c>
      <c r="C23" s="9">
        <v>988</v>
      </c>
      <c r="D23" s="9">
        <v>180</v>
      </c>
    </row>
    <row r="24" spans="1:8" x14ac:dyDescent="0.25">
      <c r="A24" s="8" t="s">
        <v>33</v>
      </c>
      <c r="B24" s="9">
        <v>951</v>
      </c>
      <c r="C24" s="9">
        <v>1023</v>
      </c>
      <c r="D24" s="9">
        <v>167</v>
      </c>
    </row>
    <row r="25" spans="1:8" x14ac:dyDescent="0.25">
      <c r="A25" s="8" t="s">
        <v>34</v>
      </c>
      <c r="B25" s="9">
        <v>986</v>
      </c>
      <c r="C25" s="9">
        <v>1067</v>
      </c>
      <c r="D25" s="9">
        <v>137</v>
      </c>
    </row>
    <row r="26" spans="1:8" x14ac:dyDescent="0.25">
      <c r="A26" s="8" t="s">
        <v>35</v>
      </c>
      <c r="B26" s="9">
        <v>766</v>
      </c>
      <c r="C26" s="9">
        <v>925</v>
      </c>
      <c r="D26" s="9">
        <v>143</v>
      </c>
    </row>
    <row r="27" spans="1:8" x14ac:dyDescent="0.25">
      <c r="A27" s="8" t="s">
        <v>36</v>
      </c>
      <c r="B27" s="9">
        <v>546</v>
      </c>
      <c r="C27" s="9">
        <v>579</v>
      </c>
      <c r="D27" s="9">
        <v>145</v>
      </c>
    </row>
    <row r="28" spans="1:8" x14ac:dyDescent="0.25">
      <c r="A28" s="8" t="s">
        <v>37</v>
      </c>
      <c r="B28" s="9">
        <v>474</v>
      </c>
      <c r="C28" s="9">
        <v>528</v>
      </c>
      <c r="D28" s="9">
        <v>87</v>
      </c>
    </row>
    <row r="29" spans="1:8" x14ac:dyDescent="0.25">
      <c r="A29" s="8" t="s">
        <v>38</v>
      </c>
      <c r="B29" s="9">
        <v>742</v>
      </c>
      <c r="C29" s="9">
        <v>899</v>
      </c>
      <c r="D29" s="9">
        <v>209</v>
      </c>
    </row>
    <row r="30" spans="1:8" ht="15.75" thickBot="1" x14ac:dyDescent="0.3">
      <c r="B30" s="13">
        <f>SUM(B23:B29)</f>
        <v>5413</v>
      </c>
      <c r="C30" s="13">
        <f>SUM(C23:C29)</f>
        <v>6009</v>
      </c>
      <c r="D30" s="13">
        <f>SUM(D23:D29)</f>
        <v>1068</v>
      </c>
    </row>
    <row r="31" spans="1:8" ht="15.75" thickTop="1" x14ac:dyDescent="0.25"/>
  </sheetData>
  <mergeCells count="3">
    <mergeCell ref="A1:C1"/>
    <mergeCell ref="D2:F2"/>
    <mergeCell ref="H3:J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31" zoomScaleNormal="100" workbookViewId="0">
      <selection activeCell="J8" sqref="J8"/>
    </sheetView>
  </sheetViews>
  <sheetFormatPr defaultRowHeight="15" x14ac:dyDescent="0.25"/>
  <cols>
    <col min="1" max="1" width="28.5703125" customWidth="1"/>
    <col min="2" max="3" width="9.85546875" customWidth="1"/>
    <col min="4" max="4" width="10.140625" customWidth="1"/>
    <col min="5" max="5" width="11" bestFit="1" customWidth="1"/>
    <col min="6" max="7" width="10" customWidth="1"/>
    <col min="8" max="8" width="9.85546875" customWidth="1"/>
    <col min="9" max="9" width="9.7109375" customWidth="1"/>
    <col min="10" max="10" width="9" customWidth="1"/>
    <col min="11" max="12" width="9.140625" hidden="1" customWidth="1"/>
    <col min="13" max="13" width="9.140625" customWidth="1"/>
  </cols>
  <sheetData>
    <row r="1" spans="1:2" ht="18" thickBot="1" x14ac:dyDescent="0.35">
      <c r="A1" s="1" t="s">
        <v>0</v>
      </c>
    </row>
    <row r="2" spans="1:2" ht="15.75" thickTop="1" x14ac:dyDescent="0.25">
      <c r="A2" s="8" t="s">
        <v>1</v>
      </c>
      <c r="B2">
        <v>37</v>
      </c>
    </row>
    <row r="3" spans="1:2" x14ac:dyDescent="0.25">
      <c r="A3" s="8" t="s">
        <v>2</v>
      </c>
      <c r="B3">
        <v>17</v>
      </c>
    </row>
    <row r="4" spans="1:2" x14ac:dyDescent="0.25">
      <c r="A4" s="8" t="s">
        <v>3</v>
      </c>
      <c r="B4">
        <v>38</v>
      </c>
    </row>
    <row r="5" spans="1:2" x14ac:dyDescent="0.25">
      <c r="A5" s="8" t="s">
        <v>4</v>
      </c>
      <c r="B5">
        <v>3</v>
      </c>
    </row>
    <row r="6" spans="1:2" x14ac:dyDescent="0.25">
      <c r="A6" s="8" t="s">
        <v>9</v>
      </c>
      <c r="B6">
        <v>0</v>
      </c>
    </row>
    <row r="7" spans="1:2" x14ac:dyDescent="0.25">
      <c r="A7" s="8" t="s">
        <v>10</v>
      </c>
      <c r="B7">
        <v>0</v>
      </c>
    </row>
    <row r="8" spans="1:2" x14ac:dyDescent="0.25">
      <c r="A8" s="8" t="s">
        <v>5</v>
      </c>
      <c r="B8">
        <v>1</v>
      </c>
    </row>
    <row r="9" spans="1:2" x14ac:dyDescent="0.25">
      <c r="A9" s="8" t="s">
        <v>11</v>
      </c>
      <c r="B9">
        <v>0</v>
      </c>
    </row>
    <row r="10" spans="1:2" x14ac:dyDescent="0.25">
      <c r="A10" s="8" t="s">
        <v>12</v>
      </c>
      <c r="B10">
        <v>0</v>
      </c>
    </row>
    <row r="11" spans="1:2" x14ac:dyDescent="0.25">
      <c r="A11" s="8" t="s">
        <v>6</v>
      </c>
      <c r="B11">
        <v>2</v>
      </c>
    </row>
    <row r="12" spans="1:2" x14ac:dyDescent="0.25">
      <c r="A12" s="8" t="s">
        <v>13</v>
      </c>
      <c r="B12">
        <v>0</v>
      </c>
    </row>
    <row r="13" spans="1:2" x14ac:dyDescent="0.25">
      <c r="A13" s="8" t="s">
        <v>14</v>
      </c>
      <c r="B13">
        <v>0</v>
      </c>
    </row>
    <row r="14" spans="1:2" x14ac:dyDescent="0.25">
      <c r="A14" s="8" t="s">
        <v>7</v>
      </c>
      <c r="B14">
        <v>0</v>
      </c>
    </row>
    <row r="15" spans="1:2" x14ac:dyDescent="0.25">
      <c r="A15" s="8" t="s">
        <v>8</v>
      </c>
      <c r="B15">
        <v>5</v>
      </c>
    </row>
    <row r="16" spans="1:2" x14ac:dyDescent="0.25">
      <c r="A16" s="8" t="s">
        <v>20</v>
      </c>
    </row>
    <row r="17" spans="1:8" x14ac:dyDescent="0.25">
      <c r="A17" s="2" t="s">
        <v>15</v>
      </c>
      <c r="B17" s="3">
        <f>SUM(B2:B16)</f>
        <v>103</v>
      </c>
      <c r="D17" s="7" t="s">
        <v>39</v>
      </c>
    </row>
    <row r="18" spans="1:8" ht="15.75" thickBot="1" x14ac:dyDescent="0.3"/>
    <row r="19" spans="1:8" ht="15" customHeight="1" x14ac:dyDescent="0.3">
      <c r="A19" s="98" t="s">
        <v>17</v>
      </c>
      <c r="B19" s="99"/>
      <c r="C19" s="99"/>
      <c r="D19" s="100"/>
      <c r="F19" s="92" t="s">
        <v>56</v>
      </c>
      <c r="G19" s="93"/>
      <c r="H19" s="94"/>
    </row>
    <row r="20" spans="1:8" ht="27" customHeight="1" thickBot="1" x14ac:dyDescent="0.3">
      <c r="A20" s="16"/>
      <c r="B20" s="29" t="s">
        <v>45</v>
      </c>
      <c r="C20" s="29" t="s">
        <v>46</v>
      </c>
      <c r="D20" s="30" t="s">
        <v>21</v>
      </c>
      <c r="F20" s="95"/>
      <c r="G20" s="96"/>
      <c r="H20" s="97"/>
    </row>
    <row r="21" spans="1:8" ht="12.95" customHeight="1" thickTop="1" x14ac:dyDescent="0.25">
      <c r="A21" s="31" t="s">
        <v>1</v>
      </c>
      <c r="B21" s="32">
        <v>5884</v>
      </c>
      <c r="C21" s="32">
        <v>5392</v>
      </c>
      <c r="D21" s="33">
        <f>C21-B21</f>
        <v>-492</v>
      </c>
      <c r="F21" s="23" t="s">
        <v>1</v>
      </c>
      <c r="G21" s="22"/>
      <c r="H21" s="24">
        <v>66</v>
      </c>
    </row>
    <row r="22" spans="1:8" ht="12.95" customHeight="1" x14ac:dyDescent="0.25">
      <c r="A22" s="31" t="s">
        <v>2</v>
      </c>
      <c r="B22" s="32">
        <v>6165</v>
      </c>
      <c r="C22" s="32">
        <v>6144</v>
      </c>
      <c r="D22" s="33">
        <f t="shared" ref="D22:D36" si="0">C22-B22</f>
        <v>-21</v>
      </c>
      <c r="E22" s="12"/>
      <c r="F22" s="23" t="s">
        <v>2</v>
      </c>
      <c r="G22" s="22"/>
      <c r="H22" s="24">
        <v>22</v>
      </c>
    </row>
    <row r="23" spans="1:8" ht="12.95" customHeight="1" x14ac:dyDescent="0.25">
      <c r="A23" s="31" t="s">
        <v>3</v>
      </c>
      <c r="B23" s="32">
        <v>1103</v>
      </c>
      <c r="C23" s="32">
        <v>1028</v>
      </c>
      <c r="D23" s="33">
        <f t="shared" si="0"/>
        <v>-75</v>
      </c>
      <c r="E23" s="12"/>
      <c r="F23" s="23" t="s">
        <v>3</v>
      </c>
      <c r="G23" s="22"/>
      <c r="H23" s="24">
        <v>21</v>
      </c>
    </row>
    <row r="24" spans="1:8" ht="12.95" customHeight="1" x14ac:dyDescent="0.25">
      <c r="A24" s="31" t="s">
        <v>4</v>
      </c>
      <c r="B24" s="32">
        <v>192</v>
      </c>
      <c r="C24" s="32">
        <v>189</v>
      </c>
      <c r="D24" s="33">
        <f t="shared" si="0"/>
        <v>-3</v>
      </c>
      <c r="E24" s="12"/>
      <c r="F24" s="23" t="s">
        <v>4</v>
      </c>
      <c r="G24" s="22"/>
      <c r="H24" s="24">
        <v>9</v>
      </c>
    </row>
    <row r="25" spans="1:8" ht="12.95" customHeight="1" x14ac:dyDescent="0.25">
      <c r="A25" s="31" t="s">
        <v>9</v>
      </c>
      <c r="B25" s="32">
        <v>10</v>
      </c>
      <c r="C25" s="32">
        <v>11</v>
      </c>
      <c r="D25" s="33">
        <f t="shared" si="0"/>
        <v>1</v>
      </c>
      <c r="E25" s="12"/>
      <c r="F25" s="23" t="s">
        <v>9</v>
      </c>
      <c r="G25" s="22"/>
      <c r="H25" s="24">
        <v>0</v>
      </c>
    </row>
    <row r="26" spans="1:8" ht="12.95" customHeight="1" x14ac:dyDescent="0.25">
      <c r="A26" s="31" t="s">
        <v>10</v>
      </c>
      <c r="B26" s="32">
        <v>11</v>
      </c>
      <c r="C26" s="32">
        <v>10</v>
      </c>
      <c r="D26" s="33">
        <f t="shared" si="0"/>
        <v>-1</v>
      </c>
      <c r="E26" s="12"/>
      <c r="F26" s="23" t="s">
        <v>10</v>
      </c>
      <c r="G26" s="22"/>
      <c r="H26" s="24">
        <v>0</v>
      </c>
    </row>
    <row r="27" spans="1:8" ht="12.95" customHeight="1" x14ac:dyDescent="0.25">
      <c r="A27" s="31" t="s">
        <v>5</v>
      </c>
      <c r="B27" s="32">
        <v>134</v>
      </c>
      <c r="C27" s="32">
        <v>141</v>
      </c>
      <c r="D27" s="33">
        <f t="shared" si="0"/>
        <v>7</v>
      </c>
      <c r="E27" s="12"/>
      <c r="F27" s="23" t="s">
        <v>5</v>
      </c>
      <c r="G27" s="22"/>
      <c r="H27" s="24">
        <v>2</v>
      </c>
    </row>
    <row r="28" spans="1:8" ht="12.95" customHeight="1" x14ac:dyDescent="0.25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ht="12.95" customHeight="1" x14ac:dyDescent="0.25">
      <c r="A29" s="31" t="s">
        <v>12</v>
      </c>
      <c r="B29" s="32">
        <v>4</v>
      </c>
      <c r="C29" s="32">
        <v>2</v>
      </c>
      <c r="D29" s="33">
        <f t="shared" si="0"/>
        <v>-2</v>
      </c>
      <c r="E29" s="12"/>
      <c r="F29" s="23" t="s">
        <v>12</v>
      </c>
      <c r="G29" s="22"/>
      <c r="H29" s="24">
        <v>0</v>
      </c>
    </row>
    <row r="30" spans="1:8" ht="12.95" customHeight="1" x14ac:dyDescent="0.25">
      <c r="A30" s="31" t="s">
        <v>6</v>
      </c>
      <c r="B30" s="32">
        <v>64</v>
      </c>
      <c r="C30" s="32">
        <v>47</v>
      </c>
      <c r="D30" s="33">
        <f t="shared" si="0"/>
        <v>-17</v>
      </c>
      <c r="E30" s="12"/>
      <c r="F30" s="23" t="s">
        <v>6</v>
      </c>
      <c r="G30" s="22"/>
      <c r="H30" s="24">
        <v>4</v>
      </c>
    </row>
    <row r="31" spans="1:8" ht="12.95" customHeight="1" x14ac:dyDescent="0.25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90" t="s">
        <v>13</v>
      </c>
      <c r="G31" s="91"/>
      <c r="H31" s="24">
        <v>0</v>
      </c>
    </row>
    <row r="32" spans="1:8" ht="12.95" customHeight="1" x14ac:dyDescent="0.25">
      <c r="A32" s="31" t="s">
        <v>14</v>
      </c>
      <c r="B32" s="32">
        <v>4</v>
      </c>
      <c r="C32" s="32">
        <v>3</v>
      </c>
      <c r="D32" s="33">
        <f t="shared" si="0"/>
        <v>-1</v>
      </c>
      <c r="E32" s="12"/>
      <c r="F32" s="90" t="s">
        <v>14</v>
      </c>
      <c r="G32" s="91"/>
      <c r="H32" s="24">
        <v>0</v>
      </c>
    </row>
    <row r="33" spans="1:14" ht="12.95" customHeight="1" x14ac:dyDescent="0.25">
      <c r="A33" s="31" t="s">
        <v>7</v>
      </c>
      <c r="B33" s="32">
        <v>64</v>
      </c>
      <c r="C33" s="32">
        <v>144</v>
      </c>
      <c r="D33" s="33">
        <f t="shared" si="0"/>
        <v>80</v>
      </c>
      <c r="E33" s="12"/>
      <c r="F33" s="23" t="s">
        <v>7</v>
      </c>
      <c r="G33" s="22"/>
      <c r="H33" s="24">
        <v>6</v>
      </c>
      <c r="K33" t="s">
        <v>51</v>
      </c>
      <c r="L33">
        <v>13712</v>
      </c>
    </row>
    <row r="34" spans="1:14" ht="12.95" customHeight="1" x14ac:dyDescent="0.25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  <c r="K34" t="s">
        <v>52</v>
      </c>
      <c r="L34">
        <v>870</v>
      </c>
    </row>
    <row r="35" spans="1:14" ht="12.95" customHeight="1" x14ac:dyDescent="0.25">
      <c r="A35" s="17" t="s">
        <v>20</v>
      </c>
      <c r="B35" s="15">
        <v>13</v>
      </c>
      <c r="C35" s="15">
        <v>84</v>
      </c>
      <c r="D35" s="18">
        <f t="shared" si="0"/>
        <v>71</v>
      </c>
      <c r="E35" s="12"/>
      <c r="F35" s="23" t="s">
        <v>20</v>
      </c>
      <c r="G35" s="22"/>
      <c r="H35" s="24">
        <v>0</v>
      </c>
      <c r="K35" t="s">
        <v>53</v>
      </c>
      <c r="L35">
        <v>13265</v>
      </c>
    </row>
    <row r="36" spans="1:14" ht="12.95" customHeight="1" thickBot="1" x14ac:dyDescent="0.3">
      <c r="A36" s="19"/>
      <c r="B36" s="20">
        <f>SUM(B21:B35)</f>
        <v>13712</v>
      </c>
      <c r="C36" s="20">
        <f>SUM(C21:C35)</f>
        <v>13265</v>
      </c>
      <c r="D36" s="21">
        <f t="shared" si="0"/>
        <v>-447</v>
      </c>
      <c r="E36" s="12"/>
      <c r="F36" s="25"/>
      <c r="G36" s="26"/>
      <c r="H36" s="27">
        <f>SUM(H21:H35)</f>
        <v>130</v>
      </c>
    </row>
    <row r="38" spans="1:14" ht="18" thickBot="1" x14ac:dyDescent="0.35">
      <c r="A38" s="1" t="s">
        <v>41</v>
      </c>
    </row>
    <row r="39" spans="1:14" ht="30.75" thickTop="1" x14ac:dyDescent="0.25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25">
      <c r="A40" s="8" t="s">
        <v>32</v>
      </c>
      <c r="B40" s="9">
        <v>929</v>
      </c>
      <c r="C40" s="9">
        <v>997</v>
      </c>
      <c r="D40" s="9">
        <v>176</v>
      </c>
      <c r="E40" s="9">
        <v>50</v>
      </c>
      <c r="F40" s="9">
        <v>28</v>
      </c>
      <c r="G40" s="9">
        <v>9</v>
      </c>
      <c r="H40" s="9">
        <v>1</v>
      </c>
      <c r="I40" s="9">
        <v>71</v>
      </c>
      <c r="J40" s="9">
        <f t="shared" ref="J40:J46" si="1">SUM(B40:I40)</f>
        <v>2261</v>
      </c>
    </row>
    <row r="41" spans="1:14" x14ac:dyDescent="0.25">
      <c r="A41" s="8" t="s">
        <v>33</v>
      </c>
      <c r="B41" s="9">
        <v>967</v>
      </c>
      <c r="C41" s="9">
        <v>1043</v>
      </c>
      <c r="D41" s="9">
        <v>153</v>
      </c>
      <c r="E41" s="9">
        <v>50</v>
      </c>
      <c r="F41" s="9">
        <v>33</v>
      </c>
      <c r="G41" s="9">
        <v>16</v>
      </c>
      <c r="H41" s="9">
        <v>22</v>
      </c>
      <c r="I41" s="9">
        <v>0</v>
      </c>
      <c r="J41" s="9">
        <f t="shared" si="1"/>
        <v>2284</v>
      </c>
    </row>
    <row r="42" spans="1:14" x14ac:dyDescent="0.25">
      <c r="A42" s="8" t="s">
        <v>34</v>
      </c>
      <c r="B42" s="9">
        <v>992</v>
      </c>
      <c r="C42" s="9">
        <v>1097</v>
      </c>
      <c r="D42" s="9">
        <v>132</v>
      </c>
      <c r="E42" s="9">
        <v>34</v>
      </c>
      <c r="F42" s="9">
        <v>21</v>
      </c>
      <c r="G42" s="9">
        <v>5</v>
      </c>
      <c r="H42" s="9">
        <v>1</v>
      </c>
      <c r="I42" s="9">
        <v>0</v>
      </c>
      <c r="J42" s="9">
        <f t="shared" si="1"/>
        <v>2282</v>
      </c>
    </row>
    <row r="43" spans="1:14" x14ac:dyDescent="0.25">
      <c r="A43" s="8" t="s">
        <v>35</v>
      </c>
      <c r="B43" s="9">
        <v>760</v>
      </c>
      <c r="C43" s="9">
        <v>951</v>
      </c>
      <c r="D43" s="9">
        <v>141</v>
      </c>
      <c r="E43" s="9">
        <v>24</v>
      </c>
      <c r="F43" s="9">
        <v>24</v>
      </c>
      <c r="G43" s="9">
        <v>9</v>
      </c>
      <c r="H43" s="9">
        <v>1</v>
      </c>
      <c r="I43" s="9">
        <v>0</v>
      </c>
      <c r="J43" s="9">
        <f t="shared" si="1"/>
        <v>1910</v>
      </c>
    </row>
    <row r="44" spans="1:14" x14ac:dyDescent="0.25">
      <c r="A44" s="8" t="s">
        <v>36</v>
      </c>
      <c r="B44" s="9">
        <v>565</v>
      </c>
      <c r="C44" s="9">
        <v>602</v>
      </c>
      <c r="D44" s="9">
        <v>138</v>
      </c>
      <c r="E44" s="9">
        <v>13</v>
      </c>
      <c r="F44" s="9">
        <v>12</v>
      </c>
      <c r="G44" s="9">
        <v>4</v>
      </c>
      <c r="H44" s="9">
        <v>26</v>
      </c>
      <c r="I44" s="9">
        <v>1</v>
      </c>
      <c r="J44" s="9">
        <f t="shared" si="1"/>
        <v>1361</v>
      </c>
    </row>
    <row r="45" spans="1:14" x14ac:dyDescent="0.25">
      <c r="A45" s="8" t="s">
        <v>37</v>
      </c>
      <c r="B45" s="9">
        <v>485</v>
      </c>
      <c r="C45" s="9">
        <v>541</v>
      </c>
      <c r="D45" s="9">
        <v>88</v>
      </c>
      <c r="E45" s="9">
        <v>16</v>
      </c>
      <c r="F45" s="9">
        <v>13</v>
      </c>
      <c r="G45" s="9">
        <v>2</v>
      </c>
      <c r="H45" s="9">
        <v>7</v>
      </c>
      <c r="I45" s="9">
        <v>0</v>
      </c>
      <c r="J45" s="9">
        <f t="shared" si="1"/>
        <v>1152</v>
      </c>
    </row>
    <row r="46" spans="1:14" x14ac:dyDescent="0.25">
      <c r="A46" s="8" t="s">
        <v>38</v>
      </c>
      <c r="B46" s="9">
        <v>723</v>
      </c>
      <c r="C46" s="9">
        <v>940</v>
      </c>
      <c r="D46" s="9">
        <v>200</v>
      </c>
      <c r="E46" s="9">
        <v>26</v>
      </c>
      <c r="F46" s="9">
        <v>23</v>
      </c>
      <c r="G46" s="9">
        <v>5</v>
      </c>
      <c r="H46" s="9">
        <v>86</v>
      </c>
      <c r="I46" s="9">
        <v>12</v>
      </c>
      <c r="J46" s="9">
        <f t="shared" si="1"/>
        <v>2015</v>
      </c>
    </row>
    <row r="47" spans="1:14" ht="15.75" thickBot="1" x14ac:dyDescent="0.3">
      <c r="B47" s="13">
        <f>SUM(B40:B46)</f>
        <v>5421</v>
      </c>
      <c r="C47" s="13">
        <f t="shared" ref="C47:I47" si="2">SUM(C40:C46)</f>
        <v>6171</v>
      </c>
      <c r="D47" s="13">
        <f t="shared" si="2"/>
        <v>1028</v>
      </c>
      <c r="E47" s="13">
        <f t="shared" si="2"/>
        <v>213</v>
      </c>
      <c r="F47" s="13">
        <f t="shared" si="2"/>
        <v>154</v>
      </c>
      <c r="G47" s="13">
        <f t="shared" si="2"/>
        <v>50</v>
      </c>
      <c r="H47" s="13">
        <f t="shared" si="2"/>
        <v>144</v>
      </c>
      <c r="I47" s="13">
        <f t="shared" si="2"/>
        <v>84</v>
      </c>
      <c r="J47" s="13">
        <f>SUM(J40:J46)</f>
        <v>13265</v>
      </c>
    </row>
    <row r="48" spans="1:14" ht="15.75" thickTop="1" x14ac:dyDescent="0.25"/>
    <row r="50" spans="1:13" x14ac:dyDescent="0.25">
      <c r="A50" s="3" t="s">
        <v>47</v>
      </c>
      <c r="B50" s="3">
        <v>103</v>
      </c>
    </row>
    <row r="51" spans="1:13" s="35" customFormat="1" ht="30" x14ac:dyDescent="0.25">
      <c r="A51" s="34" t="s">
        <v>62</v>
      </c>
      <c r="B51" s="34">
        <v>870</v>
      </c>
    </row>
    <row r="52" spans="1:13" x14ac:dyDescent="0.25">
      <c r="A52" s="3" t="s">
        <v>31</v>
      </c>
      <c r="B52" s="3">
        <f>H36</f>
        <v>130</v>
      </c>
      <c r="M52">
        <v>12842</v>
      </c>
    </row>
    <row r="53" spans="1:13" x14ac:dyDescent="0.25">
      <c r="A53" s="3" t="s">
        <v>27</v>
      </c>
      <c r="B53" s="3">
        <f>C36</f>
        <v>13265</v>
      </c>
    </row>
    <row r="55" spans="1:13" x14ac:dyDescent="0.25">
      <c r="A55" s="3" t="s">
        <v>54</v>
      </c>
      <c r="B55" s="3">
        <f>D36</f>
        <v>-447</v>
      </c>
    </row>
    <row r="56" spans="1:13" x14ac:dyDescent="0.25">
      <c r="A56" s="3" t="s">
        <v>29</v>
      </c>
      <c r="B56" s="14">
        <f>((L35-L34)/L33)</f>
        <v>0.90395274212368726</v>
      </c>
    </row>
  </sheetData>
  <mergeCells count="4">
    <mergeCell ref="F31:G31"/>
    <mergeCell ref="F32:G32"/>
    <mergeCell ref="F19:H20"/>
    <mergeCell ref="A19:D19"/>
  </mergeCells>
  <pageMargins left="0.25" right="0.25" top="0.75" bottom="0.5" header="0.3" footer="0.3"/>
  <pageSetup orientation="landscape" r:id="rId1"/>
  <headerFooter>
    <oddHeader xml:space="preserve">&amp;L&amp;"-,Bold"&amp;K04-024Monthly Membership Report - August 31, 2019  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N12" sqref="N12"/>
    </sheetView>
  </sheetViews>
  <sheetFormatPr defaultRowHeight="15" x14ac:dyDescent="0.25"/>
  <cols>
    <col min="1" max="1" width="28.8554687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4" ht="18" thickBot="1" x14ac:dyDescent="0.35">
      <c r="A1" s="1" t="s">
        <v>0</v>
      </c>
      <c r="D1" s="8" t="s">
        <v>39</v>
      </c>
    </row>
    <row r="2" spans="1:4" ht="15.75" thickTop="1" x14ac:dyDescent="0.25">
      <c r="A2" s="8" t="s">
        <v>1</v>
      </c>
      <c r="B2">
        <v>47</v>
      </c>
    </row>
    <row r="3" spans="1:4" x14ac:dyDescent="0.25">
      <c r="A3" s="8" t="s">
        <v>2</v>
      </c>
      <c r="B3">
        <v>18</v>
      </c>
    </row>
    <row r="4" spans="1:4" x14ac:dyDescent="0.25">
      <c r="A4" s="8" t="s">
        <v>3</v>
      </c>
      <c r="B4">
        <v>70</v>
      </c>
    </row>
    <row r="5" spans="1:4" x14ac:dyDescent="0.25">
      <c r="A5" s="8" t="s">
        <v>4</v>
      </c>
      <c r="B5">
        <v>5</v>
      </c>
    </row>
    <row r="6" spans="1:4" x14ac:dyDescent="0.25">
      <c r="A6" s="8" t="s">
        <v>9</v>
      </c>
      <c r="B6">
        <v>0</v>
      </c>
    </row>
    <row r="7" spans="1:4" x14ac:dyDescent="0.25">
      <c r="A7" s="8" t="s">
        <v>10</v>
      </c>
      <c r="B7">
        <v>0</v>
      </c>
    </row>
    <row r="8" spans="1:4" x14ac:dyDescent="0.25">
      <c r="A8" s="8" t="s">
        <v>5</v>
      </c>
      <c r="B8">
        <v>1</v>
      </c>
    </row>
    <row r="9" spans="1:4" x14ac:dyDescent="0.25">
      <c r="A9" s="8" t="s">
        <v>11</v>
      </c>
      <c r="B9">
        <v>0</v>
      </c>
    </row>
    <row r="10" spans="1:4" x14ac:dyDescent="0.25">
      <c r="A10" s="8" t="s">
        <v>12</v>
      </c>
      <c r="B10">
        <v>0</v>
      </c>
    </row>
    <row r="11" spans="1:4" x14ac:dyDescent="0.25">
      <c r="A11" s="8" t="s">
        <v>6</v>
      </c>
      <c r="B11">
        <v>0</v>
      </c>
    </row>
    <row r="12" spans="1:4" x14ac:dyDescent="0.25">
      <c r="A12" s="8" t="s">
        <v>13</v>
      </c>
      <c r="B12">
        <v>0</v>
      </c>
    </row>
    <row r="13" spans="1:4" x14ac:dyDescent="0.25">
      <c r="A13" s="8" t="s">
        <v>14</v>
      </c>
      <c r="B13">
        <v>0</v>
      </c>
    </row>
    <row r="14" spans="1:4" x14ac:dyDescent="0.25">
      <c r="A14" s="8" t="s">
        <v>7</v>
      </c>
      <c r="B14">
        <v>40</v>
      </c>
    </row>
    <row r="15" spans="1:4" x14ac:dyDescent="0.25">
      <c r="A15" s="8" t="s">
        <v>8</v>
      </c>
      <c r="B15">
        <v>0</v>
      </c>
    </row>
    <row r="16" spans="1:4" x14ac:dyDescent="0.25">
      <c r="A16" s="8" t="s">
        <v>20</v>
      </c>
      <c r="B16">
        <v>0</v>
      </c>
    </row>
    <row r="17" spans="1:8" x14ac:dyDescent="0.25">
      <c r="A17" s="2" t="s">
        <v>15</v>
      </c>
      <c r="B17" s="3">
        <f>SUM(B2:B16)</f>
        <v>181</v>
      </c>
    </row>
    <row r="18" spans="1:8" ht="15.75" thickBot="1" x14ac:dyDescent="0.3"/>
    <row r="19" spans="1:8" ht="17.25" x14ac:dyDescent="0.3">
      <c r="A19" s="98" t="s">
        <v>17</v>
      </c>
      <c r="B19" s="99"/>
      <c r="C19" s="99"/>
      <c r="D19" s="100"/>
      <c r="F19" s="92" t="s">
        <v>59</v>
      </c>
      <c r="G19" s="93"/>
      <c r="H19" s="94"/>
    </row>
    <row r="20" spans="1:8" ht="45.75" thickBot="1" x14ac:dyDescent="0.3">
      <c r="A20" s="16"/>
      <c r="B20" s="29" t="s">
        <v>57</v>
      </c>
      <c r="C20" s="29" t="s">
        <v>58</v>
      </c>
      <c r="D20" s="30" t="s">
        <v>21</v>
      </c>
      <c r="F20" s="95"/>
      <c r="G20" s="96"/>
      <c r="H20" s="97"/>
    </row>
    <row r="21" spans="1:8" ht="15.75" thickTop="1" x14ac:dyDescent="0.25">
      <c r="A21" s="31" t="s">
        <v>1</v>
      </c>
      <c r="B21" s="32">
        <v>5826</v>
      </c>
      <c r="C21" s="32">
        <v>5483</v>
      </c>
      <c r="D21" s="33">
        <f>C21-B21</f>
        <v>-343</v>
      </c>
      <c r="F21" s="23" t="s">
        <v>1</v>
      </c>
      <c r="G21" s="22"/>
      <c r="H21" s="24">
        <v>190</v>
      </c>
    </row>
    <row r="22" spans="1:8" x14ac:dyDescent="0.25">
      <c r="A22" s="31" t="s">
        <v>2</v>
      </c>
      <c r="B22" s="32">
        <v>6142</v>
      </c>
      <c r="C22" s="32">
        <v>6275</v>
      </c>
      <c r="D22" s="33">
        <f t="shared" ref="D22:D36" si="0">C22-B22</f>
        <v>133</v>
      </c>
      <c r="E22" s="12"/>
      <c r="F22" s="23" t="s">
        <v>2</v>
      </c>
      <c r="G22" s="22"/>
      <c r="H22" s="24">
        <v>269</v>
      </c>
    </row>
    <row r="23" spans="1:8" x14ac:dyDescent="0.25">
      <c r="A23" s="31" t="s">
        <v>3</v>
      </c>
      <c r="B23" s="32">
        <v>1065</v>
      </c>
      <c r="C23" s="32">
        <v>1067</v>
      </c>
      <c r="D23" s="33">
        <f t="shared" si="0"/>
        <v>2</v>
      </c>
      <c r="E23" s="12"/>
      <c r="F23" s="23" t="s">
        <v>3</v>
      </c>
      <c r="G23" s="22"/>
      <c r="H23" s="24">
        <v>48</v>
      </c>
    </row>
    <row r="24" spans="1:8" x14ac:dyDescent="0.25">
      <c r="A24" s="31" t="s">
        <v>4</v>
      </c>
      <c r="B24" s="32">
        <v>186</v>
      </c>
      <c r="C24" s="32">
        <v>196</v>
      </c>
      <c r="D24" s="33">
        <f t="shared" si="0"/>
        <v>10</v>
      </c>
      <c r="E24" s="12"/>
      <c r="F24" s="23" t="s">
        <v>4</v>
      </c>
      <c r="G24" s="22"/>
      <c r="H24" s="24">
        <v>8</v>
      </c>
    </row>
    <row r="25" spans="1:8" x14ac:dyDescent="0.25">
      <c r="A25" s="31" t="s">
        <v>9</v>
      </c>
      <c r="B25" s="32">
        <v>9</v>
      </c>
      <c r="C25" s="32">
        <v>11</v>
      </c>
      <c r="D25" s="33">
        <f t="shared" si="0"/>
        <v>2</v>
      </c>
      <c r="E25" s="12"/>
      <c r="F25" s="23" t="s">
        <v>9</v>
      </c>
      <c r="G25" s="22"/>
      <c r="H25" s="24">
        <v>0</v>
      </c>
    </row>
    <row r="26" spans="1:8" x14ac:dyDescent="0.25">
      <c r="A26" s="31" t="s">
        <v>10</v>
      </c>
      <c r="B26" s="32">
        <v>11</v>
      </c>
      <c r="C26" s="32">
        <v>10</v>
      </c>
      <c r="D26" s="33">
        <f t="shared" si="0"/>
        <v>-1</v>
      </c>
      <c r="E26" s="12"/>
      <c r="F26" s="23" t="s">
        <v>10</v>
      </c>
      <c r="G26" s="22"/>
      <c r="H26" s="24">
        <v>0</v>
      </c>
    </row>
    <row r="27" spans="1:8" x14ac:dyDescent="0.25">
      <c r="A27" s="31" t="s">
        <v>5</v>
      </c>
      <c r="B27" s="32">
        <v>130</v>
      </c>
      <c r="C27" s="32">
        <v>144</v>
      </c>
      <c r="D27" s="33">
        <f t="shared" si="0"/>
        <v>14</v>
      </c>
      <c r="E27" s="12"/>
      <c r="F27" s="23" t="s">
        <v>5</v>
      </c>
      <c r="G27" s="22"/>
      <c r="H27" s="24">
        <v>10</v>
      </c>
    </row>
    <row r="28" spans="1:8" x14ac:dyDescent="0.25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x14ac:dyDescent="0.25">
      <c r="A29" s="31" t="s">
        <v>12</v>
      </c>
      <c r="B29" s="32">
        <v>4</v>
      </c>
      <c r="C29" s="32">
        <v>2</v>
      </c>
      <c r="D29" s="33">
        <f t="shared" si="0"/>
        <v>-2</v>
      </c>
      <c r="E29" s="12"/>
      <c r="F29" s="23" t="s">
        <v>12</v>
      </c>
      <c r="G29" s="22"/>
      <c r="H29" s="24">
        <v>0</v>
      </c>
    </row>
    <row r="30" spans="1:8" x14ac:dyDescent="0.25">
      <c r="A30" s="31" t="s">
        <v>6</v>
      </c>
      <c r="B30" s="32">
        <v>61</v>
      </c>
      <c r="C30" s="32">
        <v>46</v>
      </c>
      <c r="D30" s="33">
        <f t="shared" si="0"/>
        <v>-15</v>
      </c>
      <c r="E30" s="12"/>
      <c r="F30" s="23" t="s">
        <v>6</v>
      </c>
      <c r="G30" s="22"/>
      <c r="H30" s="24">
        <v>2</v>
      </c>
    </row>
    <row r="31" spans="1:8" x14ac:dyDescent="0.25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90" t="s">
        <v>13</v>
      </c>
      <c r="G31" s="91"/>
      <c r="H31" s="24">
        <v>0</v>
      </c>
    </row>
    <row r="32" spans="1:8" x14ac:dyDescent="0.25">
      <c r="A32" s="31" t="s">
        <v>14</v>
      </c>
      <c r="B32" s="32">
        <v>4</v>
      </c>
      <c r="C32" s="32">
        <v>3</v>
      </c>
      <c r="D32" s="33">
        <f t="shared" si="0"/>
        <v>-1</v>
      </c>
      <c r="E32" s="12"/>
      <c r="F32" s="90" t="s">
        <v>14</v>
      </c>
      <c r="G32" s="91"/>
      <c r="H32" s="24">
        <v>0</v>
      </c>
    </row>
    <row r="33" spans="1:14" x14ac:dyDescent="0.25">
      <c r="A33" s="31" t="s">
        <v>7</v>
      </c>
      <c r="B33" s="32">
        <v>111</v>
      </c>
      <c r="C33" s="32">
        <v>170</v>
      </c>
      <c r="D33" s="33">
        <f t="shared" si="0"/>
        <v>59</v>
      </c>
      <c r="E33" s="12"/>
      <c r="F33" s="23" t="s">
        <v>7</v>
      </c>
      <c r="G33" s="22"/>
      <c r="H33" s="24">
        <v>0</v>
      </c>
    </row>
    <row r="34" spans="1:14" x14ac:dyDescent="0.25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</row>
    <row r="35" spans="1:14" x14ac:dyDescent="0.25">
      <c r="A35" s="17" t="s">
        <v>20</v>
      </c>
      <c r="B35" s="15">
        <v>60</v>
      </c>
      <c r="C35" s="15">
        <v>81</v>
      </c>
      <c r="D35" s="18">
        <f t="shared" si="0"/>
        <v>21</v>
      </c>
      <c r="E35" s="12"/>
      <c r="F35" s="23" t="s">
        <v>20</v>
      </c>
      <c r="G35" s="22"/>
      <c r="H35" s="24">
        <v>8</v>
      </c>
    </row>
    <row r="36" spans="1:14" ht="15.75" thickBot="1" x14ac:dyDescent="0.3">
      <c r="A36" s="19"/>
      <c r="B36" s="20">
        <f>SUM(B21:B35)</f>
        <v>13673</v>
      </c>
      <c r="C36" s="20">
        <f>SUM(C21:C35)</f>
        <v>13558</v>
      </c>
      <c r="D36" s="21">
        <f t="shared" si="0"/>
        <v>-115</v>
      </c>
      <c r="E36" s="12"/>
      <c r="F36" s="25"/>
      <c r="G36" s="26"/>
      <c r="H36" s="27">
        <f>SUM(H21:H35)</f>
        <v>535</v>
      </c>
    </row>
    <row r="38" spans="1:14" ht="18" thickBot="1" x14ac:dyDescent="0.35">
      <c r="A38" s="1" t="s">
        <v>41</v>
      </c>
    </row>
    <row r="39" spans="1:14" ht="30.75" thickTop="1" x14ac:dyDescent="0.25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25">
      <c r="A40" s="8" t="s">
        <v>32</v>
      </c>
      <c r="B40" s="9">
        <v>945</v>
      </c>
      <c r="C40" s="9">
        <v>1028</v>
      </c>
      <c r="D40" s="9">
        <v>181</v>
      </c>
      <c r="E40" s="9">
        <v>48</v>
      </c>
      <c r="F40" s="9">
        <v>29</v>
      </c>
      <c r="G40" s="9">
        <v>10</v>
      </c>
      <c r="H40" s="9">
        <v>1</v>
      </c>
      <c r="I40" s="9">
        <v>68</v>
      </c>
      <c r="J40" s="9">
        <f t="shared" ref="J40:J46" si="1">SUM(B40:I40)</f>
        <v>2310</v>
      </c>
    </row>
    <row r="41" spans="1:14" x14ac:dyDescent="0.25">
      <c r="A41" s="8" t="s">
        <v>33</v>
      </c>
      <c r="B41" s="9">
        <v>981</v>
      </c>
      <c r="C41" s="9">
        <v>1052</v>
      </c>
      <c r="D41" s="9">
        <v>160</v>
      </c>
      <c r="E41" s="9">
        <v>53</v>
      </c>
      <c r="F41" s="9">
        <v>32</v>
      </c>
      <c r="G41" s="9">
        <v>15</v>
      </c>
      <c r="H41" s="9">
        <v>22</v>
      </c>
      <c r="I41" s="9">
        <v>0</v>
      </c>
      <c r="J41" s="9">
        <f t="shared" si="1"/>
        <v>2315</v>
      </c>
    </row>
    <row r="42" spans="1:14" x14ac:dyDescent="0.25">
      <c r="A42" s="8" t="s">
        <v>34</v>
      </c>
      <c r="B42" s="9">
        <v>994</v>
      </c>
      <c r="C42" s="9">
        <v>1105</v>
      </c>
      <c r="D42" s="9">
        <v>139</v>
      </c>
      <c r="E42" s="9">
        <v>37</v>
      </c>
      <c r="F42" s="9">
        <v>21</v>
      </c>
      <c r="G42" s="9">
        <v>5</v>
      </c>
      <c r="H42" s="9">
        <v>1</v>
      </c>
      <c r="I42" s="9">
        <v>0</v>
      </c>
      <c r="J42" s="9">
        <f t="shared" si="1"/>
        <v>2302</v>
      </c>
    </row>
    <row r="43" spans="1:14" x14ac:dyDescent="0.25">
      <c r="A43" s="8" t="s">
        <v>35</v>
      </c>
      <c r="B43" s="9">
        <v>780</v>
      </c>
      <c r="C43" s="9">
        <v>976</v>
      </c>
      <c r="D43" s="9">
        <v>150</v>
      </c>
      <c r="E43" s="9">
        <v>23</v>
      </c>
      <c r="F43" s="9">
        <v>23</v>
      </c>
      <c r="G43" s="9">
        <v>9</v>
      </c>
      <c r="H43" s="9">
        <v>2</v>
      </c>
      <c r="I43" s="9">
        <v>0</v>
      </c>
      <c r="J43" s="9">
        <f t="shared" si="1"/>
        <v>1963</v>
      </c>
    </row>
    <row r="44" spans="1:14" x14ac:dyDescent="0.25">
      <c r="A44" s="8" t="s">
        <v>36</v>
      </c>
      <c r="B44" s="9">
        <v>563</v>
      </c>
      <c r="C44" s="9">
        <v>623</v>
      </c>
      <c r="D44" s="9">
        <v>139</v>
      </c>
      <c r="E44" s="9">
        <v>15</v>
      </c>
      <c r="F44" s="9">
        <v>12</v>
      </c>
      <c r="G44" s="9">
        <v>3</v>
      </c>
      <c r="H44" s="9">
        <v>28</v>
      </c>
      <c r="I44" s="9">
        <v>1</v>
      </c>
      <c r="J44" s="9">
        <f t="shared" si="1"/>
        <v>1384</v>
      </c>
    </row>
    <row r="45" spans="1:14" x14ac:dyDescent="0.25">
      <c r="A45" s="8" t="s">
        <v>37</v>
      </c>
      <c r="B45" s="9">
        <v>503</v>
      </c>
      <c r="C45" s="9">
        <v>555</v>
      </c>
      <c r="D45" s="9">
        <v>98</v>
      </c>
      <c r="E45" s="9">
        <v>14</v>
      </c>
      <c r="F45" s="9">
        <v>14</v>
      </c>
      <c r="G45" s="9">
        <v>2</v>
      </c>
      <c r="H45" s="9">
        <v>9</v>
      </c>
      <c r="I45" s="9">
        <v>0</v>
      </c>
      <c r="J45" s="9">
        <f t="shared" si="1"/>
        <v>1195</v>
      </c>
    </row>
    <row r="46" spans="1:14" x14ac:dyDescent="0.25">
      <c r="A46" s="8" t="s">
        <v>38</v>
      </c>
      <c r="B46" s="9">
        <v>746</v>
      </c>
      <c r="C46" s="9">
        <v>963</v>
      </c>
      <c r="D46" s="9">
        <v>200</v>
      </c>
      <c r="E46" s="9">
        <v>30</v>
      </c>
      <c r="F46" s="9">
        <v>26</v>
      </c>
      <c r="G46" s="9">
        <v>5</v>
      </c>
      <c r="H46" s="9">
        <v>107</v>
      </c>
      <c r="I46" s="9">
        <v>12</v>
      </c>
      <c r="J46" s="9">
        <f t="shared" si="1"/>
        <v>2089</v>
      </c>
    </row>
    <row r="47" spans="1:14" ht="15.75" thickBot="1" x14ac:dyDescent="0.3">
      <c r="B47" s="13">
        <f>SUM(B40:B46)</f>
        <v>5512</v>
      </c>
      <c r="C47" s="13">
        <f t="shared" ref="C47:I47" si="2">SUM(C40:C46)</f>
        <v>6302</v>
      </c>
      <c r="D47" s="13">
        <f t="shared" si="2"/>
        <v>1067</v>
      </c>
      <c r="E47" s="13">
        <f t="shared" si="2"/>
        <v>220</v>
      </c>
      <c r="F47" s="13">
        <f t="shared" si="2"/>
        <v>157</v>
      </c>
      <c r="G47" s="13">
        <f t="shared" si="2"/>
        <v>49</v>
      </c>
      <c r="H47" s="13">
        <f t="shared" si="2"/>
        <v>170</v>
      </c>
      <c r="I47" s="13">
        <f t="shared" si="2"/>
        <v>81</v>
      </c>
      <c r="J47" s="13">
        <f>SUM(J40:J46)</f>
        <v>13558</v>
      </c>
    </row>
    <row r="48" spans="1:14" ht="15.75" thickTop="1" x14ac:dyDescent="0.25"/>
    <row r="50" spans="1:13" x14ac:dyDescent="0.25">
      <c r="A50" s="36" t="s">
        <v>60</v>
      </c>
      <c r="B50" s="36">
        <f>B17</f>
        <v>181</v>
      </c>
    </row>
    <row r="51" spans="1:13" ht="35.25" customHeight="1" x14ac:dyDescent="0.25">
      <c r="A51" s="37" t="s">
        <v>63</v>
      </c>
      <c r="B51" s="37">
        <v>968</v>
      </c>
      <c r="M51">
        <v>12842</v>
      </c>
    </row>
    <row r="52" spans="1:13" x14ac:dyDescent="0.25">
      <c r="A52" s="36" t="s">
        <v>61</v>
      </c>
      <c r="B52" s="36">
        <f>H36</f>
        <v>535</v>
      </c>
    </row>
    <row r="53" spans="1:13" x14ac:dyDescent="0.25">
      <c r="A53" s="36" t="s">
        <v>27</v>
      </c>
      <c r="B53" s="36">
        <f>C36</f>
        <v>13558</v>
      </c>
    </row>
    <row r="55" spans="1:13" x14ac:dyDescent="0.25">
      <c r="A55" s="36" t="s">
        <v>54</v>
      </c>
      <c r="B55" s="36">
        <f>D36</f>
        <v>-115</v>
      </c>
    </row>
    <row r="56" spans="1:13" x14ac:dyDescent="0.25">
      <c r="A56" s="36" t="s">
        <v>29</v>
      </c>
      <c r="B56" s="38">
        <f>((C36-B51)/B36)</f>
        <v>0.92079280333503988</v>
      </c>
    </row>
  </sheetData>
  <mergeCells count="4">
    <mergeCell ref="A19:D19"/>
    <mergeCell ref="F19:H20"/>
    <mergeCell ref="F31:G31"/>
    <mergeCell ref="F32:G32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9" workbookViewId="0">
      <selection activeCell="K20" sqref="K20"/>
    </sheetView>
  </sheetViews>
  <sheetFormatPr defaultRowHeight="15" x14ac:dyDescent="0.25"/>
  <cols>
    <col min="1" max="1" width="28.85546875" bestFit="1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4" ht="18" thickBot="1" x14ac:dyDescent="0.35">
      <c r="A1" s="1" t="s">
        <v>0</v>
      </c>
      <c r="D1" s="8" t="s">
        <v>39</v>
      </c>
    </row>
    <row r="2" spans="1:4" ht="15.75" thickTop="1" x14ac:dyDescent="0.25">
      <c r="A2" s="8" t="s">
        <v>1</v>
      </c>
      <c r="B2">
        <v>37</v>
      </c>
    </row>
    <row r="3" spans="1:4" x14ac:dyDescent="0.25">
      <c r="A3" s="8" t="s">
        <v>2</v>
      </c>
      <c r="B3">
        <v>13</v>
      </c>
    </row>
    <row r="4" spans="1:4" x14ac:dyDescent="0.25">
      <c r="A4" s="8" t="s">
        <v>3</v>
      </c>
      <c r="B4">
        <v>33</v>
      </c>
    </row>
    <row r="5" spans="1:4" x14ac:dyDescent="0.25">
      <c r="A5" s="8" t="s">
        <v>4</v>
      </c>
      <c r="B5">
        <v>3</v>
      </c>
    </row>
    <row r="6" spans="1:4" x14ac:dyDescent="0.25">
      <c r="A6" s="8" t="s">
        <v>9</v>
      </c>
      <c r="B6">
        <v>0</v>
      </c>
    </row>
    <row r="7" spans="1:4" x14ac:dyDescent="0.25">
      <c r="A7" s="8" t="s">
        <v>10</v>
      </c>
      <c r="B7">
        <v>0</v>
      </c>
    </row>
    <row r="8" spans="1:4" x14ac:dyDescent="0.25">
      <c r="A8" s="8" t="s">
        <v>5</v>
      </c>
      <c r="B8">
        <v>1</v>
      </c>
    </row>
    <row r="9" spans="1:4" x14ac:dyDescent="0.25">
      <c r="A9" s="8" t="s">
        <v>11</v>
      </c>
      <c r="B9">
        <v>0</v>
      </c>
    </row>
    <row r="10" spans="1:4" x14ac:dyDescent="0.25">
      <c r="A10" s="8" t="s">
        <v>12</v>
      </c>
      <c r="B10">
        <v>0</v>
      </c>
    </row>
    <row r="11" spans="1:4" x14ac:dyDescent="0.25">
      <c r="A11" s="8" t="s">
        <v>6</v>
      </c>
      <c r="B11">
        <v>2</v>
      </c>
    </row>
    <row r="12" spans="1:4" x14ac:dyDescent="0.25">
      <c r="A12" s="8" t="s">
        <v>13</v>
      </c>
      <c r="B12">
        <v>0</v>
      </c>
    </row>
    <row r="13" spans="1:4" x14ac:dyDescent="0.25">
      <c r="A13" s="8" t="s">
        <v>14</v>
      </c>
      <c r="B13">
        <v>0</v>
      </c>
    </row>
    <row r="14" spans="1:4" x14ac:dyDescent="0.25">
      <c r="A14" s="8" t="s">
        <v>7</v>
      </c>
      <c r="B14">
        <v>22</v>
      </c>
    </row>
    <row r="15" spans="1:4" x14ac:dyDescent="0.25">
      <c r="A15" s="8" t="s">
        <v>8</v>
      </c>
      <c r="B15">
        <v>0</v>
      </c>
    </row>
    <row r="16" spans="1:4" x14ac:dyDescent="0.25">
      <c r="A16" s="8" t="s">
        <v>20</v>
      </c>
      <c r="B16">
        <v>0</v>
      </c>
    </row>
    <row r="17" spans="1:8" x14ac:dyDescent="0.25">
      <c r="A17" s="2" t="s">
        <v>15</v>
      </c>
      <c r="B17" s="3">
        <f>SUM(B2:B16)</f>
        <v>111</v>
      </c>
    </row>
    <row r="18" spans="1:8" ht="15.75" thickBot="1" x14ac:dyDescent="0.3"/>
    <row r="19" spans="1:8" ht="17.25" x14ac:dyDescent="0.3">
      <c r="A19" s="98" t="s">
        <v>17</v>
      </c>
      <c r="B19" s="99"/>
      <c r="C19" s="99"/>
      <c r="D19" s="100"/>
      <c r="F19" s="92" t="s">
        <v>66</v>
      </c>
      <c r="G19" s="93"/>
      <c r="H19" s="94"/>
    </row>
    <row r="20" spans="1:8" ht="45.75" thickBot="1" x14ac:dyDescent="0.3">
      <c r="A20" s="16"/>
      <c r="B20" s="29" t="s">
        <v>64</v>
      </c>
      <c r="C20" s="29" t="s">
        <v>65</v>
      </c>
      <c r="D20" s="30" t="s">
        <v>21</v>
      </c>
      <c r="F20" s="95"/>
      <c r="G20" s="96"/>
      <c r="H20" s="97"/>
    </row>
    <row r="21" spans="1:8" ht="15.75" thickTop="1" x14ac:dyDescent="0.25">
      <c r="A21" s="31" t="s">
        <v>1</v>
      </c>
      <c r="B21" s="32">
        <v>5896</v>
      </c>
      <c r="C21" s="32">
        <v>5546</v>
      </c>
      <c r="D21" s="33">
        <f>C21-B21</f>
        <v>-350</v>
      </c>
      <c r="F21" s="23" t="s">
        <v>1</v>
      </c>
      <c r="G21" s="22"/>
      <c r="H21" s="24">
        <v>95</v>
      </c>
    </row>
    <row r="22" spans="1:8" x14ac:dyDescent="0.25">
      <c r="A22" s="31" t="s">
        <v>2</v>
      </c>
      <c r="B22" s="32">
        <v>6203</v>
      </c>
      <c r="C22" s="32">
        <v>6302</v>
      </c>
      <c r="D22" s="33">
        <f t="shared" ref="D22:D36" si="0">C22-B22</f>
        <v>99</v>
      </c>
      <c r="E22" s="12"/>
      <c r="F22" s="23" t="s">
        <v>2</v>
      </c>
      <c r="G22" s="22"/>
      <c r="H22" s="24">
        <v>47</v>
      </c>
    </row>
    <row r="23" spans="1:8" x14ac:dyDescent="0.25">
      <c r="A23" s="31" t="s">
        <v>3</v>
      </c>
      <c r="B23" s="32">
        <v>1099</v>
      </c>
      <c r="C23" s="32">
        <v>1058</v>
      </c>
      <c r="D23" s="33">
        <f t="shared" si="0"/>
        <v>-41</v>
      </c>
      <c r="E23" s="12"/>
      <c r="F23" s="23" t="s">
        <v>3</v>
      </c>
      <c r="G23" s="22"/>
      <c r="H23" s="24">
        <v>50</v>
      </c>
    </row>
    <row r="24" spans="1:8" x14ac:dyDescent="0.25">
      <c r="A24" s="31" t="s">
        <v>4</v>
      </c>
      <c r="B24" s="32">
        <v>187</v>
      </c>
      <c r="C24" s="32">
        <v>198</v>
      </c>
      <c r="D24" s="33">
        <f t="shared" si="0"/>
        <v>11</v>
      </c>
      <c r="E24" s="12"/>
      <c r="F24" s="23" t="s">
        <v>4</v>
      </c>
      <c r="G24" s="22"/>
      <c r="H24" s="24">
        <v>6</v>
      </c>
    </row>
    <row r="25" spans="1:8" x14ac:dyDescent="0.25">
      <c r="A25" s="31" t="s">
        <v>9</v>
      </c>
      <c r="B25" s="32">
        <v>10</v>
      </c>
      <c r="C25" s="32">
        <v>10</v>
      </c>
      <c r="D25" s="33">
        <f t="shared" si="0"/>
        <v>0</v>
      </c>
      <c r="E25" s="12"/>
      <c r="F25" s="23" t="s">
        <v>9</v>
      </c>
      <c r="G25" s="22"/>
      <c r="H25" s="24">
        <v>0</v>
      </c>
    </row>
    <row r="26" spans="1:8" x14ac:dyDescent="0.25">
      <c r="A26" s="31" t="s">
        <v>10</v>
      </c>
      <c r="B26" s="32">
        <v>11</v>
      </c>
      <c r="C26" s="32">
        <v>9</v>
      </c>
      <c r="D26" s="33">
        <f t="shared" si="0"/>
        <v>-2</v>
      </c>
      <c r="E26" s="12"/>
      <c r="F26" s="23" t="s">
        <v>10</v>
      </c>
      <c r="G26" s="22"/>
      <c r="H26" s="24">
        <v>0</v>
      </c>
    </row>
    <row r="27" spans="1:8" x14ac:dyDescent="0.25">
      <c r="A27" s="31" t="s">
        <v>5</v>
      </c>
      <c r="B27" s="32">
        <v>134</v>
      </c>
      <c r="C27" s="32">
        <v>146</v>
      </c>
      <c r="D27" s="33">
        <f t="shared" si="0"/>
        <v>12</v>
      </c>
      <c r="E27" s="12"/>
      <c r="F27" s="23" t="s">
        <v>5</v>
      </c>
      <c r="G27" s="22"/>
      <c r="H27" s="24">
        <v>2</v>
      </c>
    </row>
    <row r="28" spans="1:8" x14ac:dyDescent="0.25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x14ac:dyDescent="0.25">
      <c r="A29" s="31" t="s">
        <v>12</v>
      </c>
      <c r="B29" s="32">
        <v>3</v>
      </c>
      <c r="C29" s="32">
        <v>2</v>
      </c>
      <c r="D29" s="33">
        <f t="shared" si="0"/>
        <v>-1</v>
      </c>
      <c r="E29" s="12"/>
      <c r="F29" s="23" t="s">
        <v>12</v>
      </c>
      <c r="G29" s="22"/>
      <c r="H29" s="24">
        <v>0</v>
      </c>
    </row>
    <row r="30" spans="1:8" x14ac:dyDescent="0.25">
      <c r="A30" s="31" t="s">
        <v>6</v>
      </c>
      <c r="B30" s="32">
        <v>62</v>
      </c>
      <c r="C30" s="32">
        <v>48</v>
      </c>
      <c r="D30" s="33">
        <f t="shared" si="0"/>
        <v>-14</v>
      </c>
      <c r="E30" s="12"/>
      <c r="F30" s="23" t="s">
        <v>6</v>
      </c>
      <c r="G30" s="22"/>
      <c r="H30" s="24">
        <v>3</v>
      </c>
    </row>
    <row r="31" spans="1:8" x14ac:dyDescent="0.25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90" t="s">
        <v>13</v>
      </c>
      <c r="G31" s="91"/>
      <c r="H31" s="24">
        <v>0</v>
      </c>
    </row>
    <row r="32" spans="1:8" x14ac:dyDescent="0.25">
      <c r="A32" s="31" t="s">
        <v>14</v>
      </c>
      <c r="B32" s="32">
        <v>4</v>
      </c>
      <c r="C32" s="32">
        <v>2</v>
      </c>
      <c r="D32" s="33">
        <f t="shared" si="0"/>
        <v>-2</v>
      </c>
      <c r="E32" s="12"/>
      <c r="F32" s="90" t="s">
        <v>14</v>
      </c>
      <c r="G32" s="91"/>
      <c r="H32" s="24">
        <v>0</v>
      </c>
    </row>
    <row r="33" spans="1:14" x14ac:dyDescent="0.25">
      <c r="A33" s="31" t="s">
        <v>7</v>
      </c>
      <c r="B33" s="32">
        <v>111</v>
      </c>
      <c r="C33" s="32">
        <v>169</v>
      </c>
      <c r="D33" s="33">
        <f t="shared" si="0"/>
        <v>58</v>
      </c>
      <c r="E33" s="12"/>
      <c r="F33" s="23" t="s">
        <v>7</v>
      </c>
      <c r="G33" s="22"/>
      <c r="H33" s="24">
        <v>1</v>
      </c>
    </row>
    <row r="34" spans="1:14" x14ac:dyDescent="0.25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</row>
    <row r="35" spans="1:14" x14ac:dyDescent="0.25">
      <c r="A35" s="17" t="s">
        <v>20</v>
      </c>
      <c r="B35" s="15">
        <v>65</v>
      </c>
      <c r="C35" s="15">
        <v>83</v>
      </c>
      <c r="D35" s="18">
        <f t="shared" si="0"/>
        <v>18</v>
      </c>
      <c r="E35" s="12"/>
      <c r="F35" s="23" t="s">
        <v>20</v>
      </c>
      <c r="G35" s="22"/>
      <c r="H35" s="24">
        <v>2</v>
      </c>
    </row>
    <row r="36" spans="1:14" ht="15.75" thickBot="1" x14ac:dyDescent="0.3">
      <c r="A36" s="19"/>
      <c r="B36" s="39">
        <f>SUM(B21:B35)</f>
        <v>13849</v>
      </c>
      <c r="C36" s="39">
        <f>SUM(C21:C35)</f>
        <v>13643</v>
      </c>
      <c r="D36" s="21">
        <f t="shared" si="0"/>
        <v>-206</v>
      </c>
      <c r="E36" s="12"/>
      <c r="F36" s="25"/>
      <c r="G36" s="26"/>
      <c r="H36" s="27">
        <f>SUM(H21:H35)</f>
        <v>206</v>
      </c>
    </row>
    <row r="38" spans="1:14" ht="18" thickBot="1" x14ac:dyDescent="0.35">
      <c r="A38" s="1" t="s">
        <v>41</v>
      </c>
    </row>
    <row r="39" spans="1:14" ht="30.75" thickTop="1" x14ac:dyDescent="0.25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25">
      <c r="A40" s="8" t="s">
        <v>32</v>
      </c>
      <c r="B40" s="9">
        <v>948</v>
      </c>
      <c r="C40" s="9">
        <v>1032</v>
      </c>
      <c r="D40" s="9">
        <v>184</v>
      </c>
      <c r="E40" s="9">
        <v>48</v>
      </c>
      <c r="F40" s="9">
        <v>29</v>
      </c>
      <c r="G40" s="9">
        <v>12</v>
      </c>
      <c r="H40" s="9">
        <v>0</v>
      </c>
      <c r="I40" s="9">
        <v>70</v>
      </c>
      <c r="J40" s="9">
        <f t="shared" ref="J40:J46" si="1">SUM(B40:I40)</f>
        <v>2323</v>
      </c>
    </row>
    <row r="41" spans="1:14" x14ac:dyDescent="0.25">
      <c r="A41" s="8" t="s">
        <v>33</v>
      </c>
      <c r="B41" s="9">
        <v>990</v>
      </c>
      <c r="C41" s="9">
        <v>1068</v>
      </c>
      <c r="D41" s="9">
        <v>150</v>
      </c>
      <c r="E41" s="9">
        <v>51</v>
      </c>
      <c r="F41" s="9">
        <v>33</v>
      </c>
      <c r="G41" s="9">
        <v>15</v>
      </c>
      <c r="H41" s="9">
        <v>22</v>
      </c>
      <c r="I41" s="9">
        <v>0</v>
      </c>
      <c r="J41" s="9">
        <f t="shared" si="1"/>
        <v>2329</v>
      </c>
    </row>
    <row r="42" spans="1:14" x14ac:dyDescent="0.25">
      <c r="A42" s="8" t="s">
        <v>34</v>
      </c>
      <c r="B42" s="9">
        <v>1016</v>
      </c>
      <c r="C42" s="9">
        <v>1110</v>
      </c>
      <c r="D42" s="9">
        <v>136</v>
      </c>
      <c r="E42" s="9">
        <v>42</v>
      </c>
      <c r="F42" s="9">
        <v>21</v>
      </c>
      <c r="G42" s="9">
        <v>5</v>
      </c>
      <c r="H42" s="9">
        <v>2</v>
      </c>
      <c r="I42" s="9">
        <v>0</v>
      </c>
      <c r="J42" s="9">
        <f t="shared" si="1"/>
        <v>2332</v>
      </c>
    </row>
    <row r="43" spans="1:14" x14ac:dyDescent="0.25">
      <c r="A43" s="8" t="s">
        <v>35</v>
      </c>
      <c r="B43" s="9">
        <v>783</v>
      </c>
      <c r="C43" s="9">
        <v>980</v>
      </c>
      <c r="D43" s="9">
        <v>154</v>
      </c>
      <c r="E43" s="9">
        <v>23</v>
      </c>
      <c r="F43" s="9">
        <v>20</v>
      </c>
      <c r="G43" s="9">
        <v>9</v>
      </c>
      <c r="H43" s="9">
        <v>2</v>
      </c>
      <c r="I43" s="9">
        <v>0</v>
      </c>
      <c r="J43" s="9">
        <f t="shared" si="1"/>
        <v>1971</v>
      </c>
    </row>
    <row r="44" spans="1:14" x14ac:dyDescent="0.25">
      <c r="A44" s="8" t="s">
        <v>36</v>
      </c>
      <c r="B44" s="9">
        <v>578</v>
      </c>
      <c r="C44" s="9">
        <v>618</v>
      </c>
      <c r="D44" s="9">
        <v>148</v>
      </c>
      <c r="E44" s="9">
        <v>15</v>
      </c>
      <c r="F44" s="9">
        <v>12</v>
      </c>
      <c r="G44" s="9">
        <v>2</v>
      </c>
      <c r="H44" s="9">
        <v>28</v>
      </c>
      <c r="I44" s="9">
        <v>1</v>
      </c>
      <c r="J44" s="9">
        <f t="shared" si="1"/>
        <v>1402</v>
      </c>
    </row>
    <row r="45" spans="1:14" x14ac:dyDescent="0.25">
      <c r="A45" s="8" t="s">
        <v>37</v>
      </c>
      <c r="B45" s="9">
        <v>502</v>
      </c>
      <c r="C45" s="9">
        <v>551</v>
      </c>
      <c r="D45" s="9">
        <v>102</v>
      </c>
      <c r="E45" s="9">
        <v>13</v>
      </c>
      <c r="F45" s="9">
        <v>16</v>
      </c>
      <c r="G45" s="9">
        <v>2</v>
      </c>
      <c r="H45" s="9">
        <v>5</v>
      </c>
      <c r="I45" s="9">
        <v>0</v>
      </c>
      <c r="J45" s="9">
        <f t="shared" si="1"/>
        <v>1191</v>
      </c>
    </row>
    <row r="46" spans="1:14" x14ac:dyDescent="0.25">
      <c r="A46" s="8" t="s">
        <v>38</v>
      </c>
      <c r="B46" s="9">
        <v>758</v>
      </c>
      <c r="C46" s="9">
        <v>970</v>
      </c>
      <c r="D46" s="9">
        <v>184</v>
      </c>
      <c r="E46" s="9">
        <v>28</v>
      </c>
      <c r="F46" s="9">
        <v>28</v>
      </c>
      <c r="G46" s="9">
        <v>5</v>
      </c>
      <c r="H46" s="9">
        <v>110</v>
      </c>
      <c r="I46" s="9">
        <v>12</v>
      </c>
      <c r="J46" s="9">
        <f t="shared" si="1"/>
        <v>2095</v>
      </c>
    </row>
    <row r="47" spans="1:14" ht="15.75" thickBot="1" x14ac:dyDescent="0.3">
      <c r="B47" s="13">
        <f>SUM(B40:B46)</f>
        <v>5575</v>
      </c>
      <c r="C47" s="13">
        <f t="shared" ref="C47:I47" si="2">SUM(C40:C46)</f>
        <v>6329</v>
      </c>
      <c r="D47" s="13">
        <f t="shared" si="2"/>
        <v>1058</v>
      </c>
      <c r="E47" s="13">
        <f t="shared" si="2"/>
        <v>220</v>
      </c>
      <c r="F47" s="13">
        <f t="shared" si="2"/>
        <v>159</v>
      </c>
      <c r="G47" s="13">
        <f t="shared" si="2"/>
        <v>50</v>
      </c>
      <c r="H47" s="13">
        <f t="shared" si="2"/>
        <v>169</v>
      </c>
      <c r="I47" s="13">
        <f t="shared" si="2"/>
        <v>83</v>
      </c>
      <c r="J47" s="13">
        <f>SUM(J40:J46)</f>
        <v>13643</v>
      </c>
    </row>
    <row r="48" spans="1:14" ht="15.75" thickTop="1" x14ac:dyDescent="0.25"/>
    <row r="50" spans="1:13" x14ac:dyDescent="0.25">
      <c r="A50" s="36" t="s">
        <v>69</v>
      </c>
      <c r="B50" s="36">
        <f>B17</f>
        <v>111</v>
      </c>
    </row>
    <row r="51" spans="1:13" ht="35.25" customHeight="1" x14ac:dyDescent="0.25">
      <c r="A51" s="37" t="s">
        <v>67</v>
      </c>
      <c r="B51" s="37">
        <v>952</v>
      </c>
      <c r="M51">
        <v>12842</v>
      </c>
    </row>
    <row r="52" spans="1:13" x14ac:dyDescent="0.25">
      <c r="A52" s="36" t="s">
        <v>68</v>
      </c>
      <c r="B52" s="36">
        <f>H36</f>
        <v>206</v>
      </c>
    </row>
    <row r="53" spans="1:13" x14ac:dyDescent="0.25">
      <c r="A53" s="36" t="s">
        <v>27</v>
      </c>
      <c r="B53" s="40">
        <f>C36</f>
        <v>13643</v>
      </c>
    </row>
    <row r="55" spans="1:13" x14ac:dyDescent="0.25">
      <c r="A55" s="36" t="s">
        <v>54</v>
      </c>
      <c r="B55" s="36">
        <f>D36</f>
        <v>-206</v>
      </c>
    </row>
    <row r="56" spans="1:13" x14ac:dyDescent="0.25">
      <c r="A56" s="36" t="s">
        <v>29</v>
      </c>
      <c r="B56" s="38">
        <f>((C36-B51)/B36)</f>
        <v>0.91638385442992276</v>
      </c>
    </row>
  </sheetData>
  <mergeCells count="4">
    <mergeCell ref="A19:D19"/>
    <mergeCell ref="F19:H20"/>
    <mergeCell ref="F31:G31"/>
    <mergeCell ref="F32:G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31" workbookViewId="0">
      <selection activeCell="L24" sqref="L24"/>
    </sheetView>
  </sheetViews>
  <sheetFormatPr defaultRowHeight="15" x14ac:dyDescent="0.25"/>
  <cols>
    <col min="1" max="1" width="28.85546875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8" ht="18" thickBot="1" x14ac:dyDescent="0.35">
      <c r="A1" s="1" t="s">
        <v>0</v>
      </c>
      <c r="D1" s="8" t="s">
        <v>39</v>
      </c>
    </row>
    <row r="2" spans="1:8" ht="15.75" thickTop="1" x14ac:dyDescent="0.25">
      <c r="A2" s="8" t="s">
        <v>1</v>
      </c>
      <c r="B2">
        <v>43</v>
      </c>
    </row>
    <row r="3" spans="1:8" x14ac:dyDescent="0.25">
      <c r="A3" s="8" t="s">
        <v>2</v>
      </c>
      <c r="B3">
        <v>9</v>
      </c>
    </row>
    <row r="4" spans="1:8" x14ac:dyDescent="0.25">
      <c r="A4" s="8" t="s">
        <v>3</v>
      </c>
      <c r="B4">
        <v>14</v>
      </c>
    </row>
    <row r="5" spans="1:8" x14ac:dyDescent="0.25">
      <c r="A5" s="8" t="s">
        <v>4</v>
      </c>
      <c r="B5">
        <v>6</v>
      </c>
    </row>
    <row r="6" spans="1:8" x14ac:dyDescent="0.25">
      <c r="A6" s="8" t="s">
        <v>5</v>
      </c>
      <c r="B6">
        <v>1</v>
      </c>
    </row>
    <row r="7" spans="1:8" x14ac:dyDescent="0.25">
      <c r="A7" s="8" t="s">
        <v>6</v>
      </c>
      <c r="B7">
        <v>5</v>
      </c>
    </row>
    <row r="8" spans="1:8" x14ac:dyDescent="0.25">
      <c r="A8" s="8" t="s">
        <v>7</v>
      </c>
      <c r="B8">
        <v>0</v>
      </c>
    </row>
    <row r="9" spans="1:8" x14ac:dyDescent="0.25">
      <c r="A9" s="8" t="s">
        <v>8</v>
      </c>
      <c r="B9">
        <v>1</v>
      </c>
    </row>
    <row r="10" spans="1:8" x14ac:dyDescent="0.25">
      <c r="A10" s="8" t="s">
        <v>20</v>
      </c>
      <c r="B10">
        <v>0</v>
      </c>
    </row>
    <row r="11" spans="1:8" x14ac:dyDescent="0.25">
      <c r="A11" s="2" t="s">
        <v>15</v>
      </c>
      <c r="B11" s="3">
        <f>SUM(B2:B10)</f>
        <v>79</v>
      </c>
    </row>
    <row r="12" spans="1:8" x14ac:dyDescent="0.25">
      <c r="A12" s="2"/>
      <c r="B12" s="3"/>
    </row>
    <row r="13" spans="1:8" ht="15.75" thickBot="1" x14ac:dyDescent="0.3"/>
    <row r="14" spans="1:8" ht="17.25" x14ac:dyDescent="0.3">
      <c r="A14" s="98" t="s">
        <v>17</v>
      </c>
      <c r="B14" s="99"/>
      <c r="C14" s="99"/>
      <c r="D14" s="100"/>
      <c r="F14" s="92" t="s">
        <v>85</v>
      </c>
      <c r="G14" s="93"/>
      <c r="H14" s="94"/>
    </row>
    <row r="15" spans="1:8" ht="45.75" thickBot="1" x14ac:dyDescent="0.3">
      <c r="A15" s="16"/>
      <c r="B15" s="29" t="s">
        <v>83</v>
      </c>
      <c r="C15" s="29" t="s">
        <v>84</v>
      </c>
      <c r="D15" s="30" t="s">
        <v>21</v>
      </c>
      <c r="F15" s="95"/>
      <c r="G15" s="96"/>
      <c r="H15" s="97"/>
    </row>
    <row r="16" spans="1:8" ht="15.75" thickTop="1" x14ac:dyDescent="0.25">
      <c r="A16" s="31" t="s">
        <v>1</v>
      </c>
      <c r="B16" s="32">
        <v>5965</v>
      </c>
      <c r="C16" s="32">
        <v>5509</v>
      </c>
      <c r="D16" s="33">
        <f>C16-B16</f>
        <v>-456</v>
      </c>
      <c r="F16" s="23" t="s">
        <v>1</v>
      </c>
      <c r="G16" s="22"/>
      <c r="H16" s="24">
        <v>58</v>
      </c>
    </row>
    <row r="17" spans="1:8" x14ac:dyDescent="0.25">
      <c r="A17" s="31" t="s">
        <v>2</v>
      </c>
      <c r="B17" s="32">
        <v>6278</v>
      </c>
      <c r="C17" s="32">
        <v>6328</v>
      </c>
      <c r="D17" s="33">
        <f t="shared" ref="D17:D25" si="0">C17-B17</f>
        <v>50</v>
      </c>
      <c r="E17" s="12"/>
      <c r="F17" s="23" t="s">
        <v>2</v>
      </c>
      <c r="G17" s="22"/>
      <c r="H17" s="24">
        <v>32</v>
      </c>
    </row>
    <row r="18" spans="1:8" x14ac:dyDescent="0.25">
      <c r="A18" s="31" t="s">
        <v>3</v>
      </c>
      <c r="B18" s="32">
        <v>1096</v>
      </c>
      <c r="C18" s="32">
        <v>1038</v>
      </c>
      <c r="D18" s="33">
        <f t="shared" si="0"/>
        <v>-58</v>
      </c>
      <c r="E18" s="12"/>
      <c r="F18" s="23" t="s">
        <v>3</v>
      </c>
      <c r="G18" s="22"/>
      <c r="H18" s="24">
        <v>24</v>
      </c>
    </row>
    <row r="19" spans="1:8" x14ac:dyDescent="0.25">
      <c r="A19" s="31" t="s">
        <v>4</v>
      </c>
      <c r="B19" s="32">
        <v>213</v>
      </c>
      <c r="C19" s="32">
        <v>209</v>
      </c>
      <c r="D19" s="33">
        <f t="shared" si="0"/>
        <v>-4</v>
      </c>
      <c r="E19" s="12"/>
      <c r="F19" s="23" t="s">
        <v>4</v>
      </c>
      <c r="G19" s="22"/>
      <c r="H19" s="24">
        <v>3</v>
      </c>
    </row>
    <row r="20" spans="1:8" x14ac:dyDescent="0.25">
      <c r="A20" s="31" t="s">
        <v>5</v>
      </c>
      <c r="B20" s="32">
        <v>147</v>
      </c>
      <c r="C20" s="32">
        <v>159</v>
      </c>
      <c r="D20" s="33">
        <f t="shared" si="0"/>
        <v>12</v>
      </c>
      <c r="E20" s="12"/>
      <c r="F20" s="23" t="s">
        <v>5</v>
      </c>
      <c r="G20" s="22"/>
      <c r="H20" s="24">
        <v>1</v>
      </c>
    </row>
    <row r="21" spans="1:8" x14ac:dyDescent="0.25">
      <c r="A21" s="31" t="s">
        <v>6</v>
      </c>
      <c r="B21" s="32">
        <v>56</v>
      </c>
      <c r="C21" s="32">
        <v>50</v>
      </c>
      <c r="D21" s="33">
        <f t="shared" si="0"/>
        <v>-6</v>
      </c>
      <c r="E21" s="12"/>
      <c r="F21" s="23" t="s">
        <v>6</v>
      </c>
      <c r="G21" s="22"/>
      <c r="H21" s="24">
        <v>3</v>
      </c>
    </row>
    <row r="22" spans="1:8" x14ac:dyDescent="0.25">
      <c r="A22" s="31" t="s">
        <v>7</v>
      </c>
      <c r="B22" s="32">
        <v>132</v>
      </c>
      <c r="C22" s="32">
        <v>169</v>
      </c>
      <c r="D22" s="33">
        <f t="shared" si="0"/>
        <v>37</v>
      </c>
      <c r="E22" s="12"/>
      <c r="F22" s="23" t="s">
        <v>7</v>
      </c>
      <c r="G22" s="22"/>
      <c r="H22" s="24">
        <v>0</v>
      </c>
    </row>
    <row r="23" spans="1:8" x14ac:dyDescent="0.25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  <c r="F23" s="23" t="s">
        <v>8</v>
      </c>
      <c r="G23" s="22"/>
      <c r="H23" s="24">
        <v>0</v>
      </c>
    </row>
    <row r="24" spans="1:8" x14ac:dyDescent="0.25">
      <c r="A24" s="17" t="s">
        <v>20</v>
      </c>
      <c r="B24" s="15">
        <v>70</v>
      </c>
      <c r="C24" s="15">
        <v>81</v>
      </c>
      <c r="D24" s="18">
        <f t="shared" si="0"/>
        <v>11</v>
      </c>
      <c r="E24" s="12"/>
      <c r="F24" s="23" t="s">
        <v>20</v>
      </c>
      <c r="G24" s="22"/>
      <c r="H24" s="24">
        <v>1</v>
      </c>
    </row>
    <row r="25" spans="1:8" ht="15.75" thickBot="1" x14ac:dyDescent="0.3">
      <c r="A25" s="19"/>
      <c r="B25" s="39">
        <f>SUM(B16:B24)</f>
        <v>14014</v>
      </c>
      <c r="C25" s="39">
        <f>SUM(C16:C24)</f>
        <v>13606</v>
      </c>
      <c r="D25" s="21">
        <f t="shared" si="0"/>
        <v>-408</v>
      </c>
      <c r="E25" s="12"/>
      <c r="F25" s="25"/>
      <c r="G25" s="26"/>
      <c r="H25" s="27">
        <f>SUM(H16:H24)</f>
        <v>122</v>
      </c>
    </row>
    <row r="27" spans="1:8" x14ac:dyDescent="0.25">
      <c r="A27" s="101" t="s">
        <v>94</v>
      </c>
      <c r="B27" s="101"/>
      <c r="C27" s="101"/>
      <c r="D27" s="101"/>
      <c r="E27" s="36">
        <v>12</v>
      </c>
    </row>
    <row r="28" spans="1:8" x14ac:dyDescent="0.25">
      <c r="A28" s="101" t="s">
        <v>88</v>
      </c>
      <c r="B28" s="101"/>
      <c r="C28" s="101"/>
      <c r="D28" s="101"/>
      <c r="E28" s="36">
        <v>14</v>
      </c>
    </row>
    <row r="29" spans="1:8" x14ac:dyDescent="0.25">
      <c r="A29" s="101" t="s">
        <v>95</v>
      </c>
      <c r="B29" s="101"/>
      <c r="C29" s="101"/>
      <c r="D29" s="101"/>
      <c r="E29" s="36">
        <v>5</v>
      </c>
    </row>
    <row r="30" spans="1:8" x14ac:dyDescent="0.25">
      <c r="A30" s="101" t="s">
        <v>96</v>
      </c>
      <c r="B30" s="102"/>
      <c r="C30" s="102"/>
      <c r="D30" s="102"/>
      <c r="E30" s="36">
        <v>6</v>
      </c>
    </row>
    <row r="32" spans="1:8" ht="18" thickBot="1" x14ac:dyDescent="0.35">
      <c r="A32" s="41" t="s">
        <v>97</v>
      </c>
      <c r="B32" s="41"/>
      <c r="C32" s="41"/>
    </row>
    <row r="33" spans="1:14" ht="15.75" thickTop="1" x14ac:dyDescent="0.25"/>
    <row r="34" spans="1:14" ht="15.75" thickBot="1" x14ac:dyDescent="0.3">
      <c r="A34" s="46">
        <v>43739</v>
      </c>
      <c r="B34" s="46">
        <v>43709</v>
      </c>
      <c r="C34" s="46">
        <v>43678</v>
      </c>
      <c r="D34" s="46">
        <v>43647</v>
      </c>
      <c r="E34" s="47" t="s">
        <v>89</v>
      </c>
      <c r="F34" s="47" t="s">
        <v>90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6.5" thickTop="1" thickBot="1" x14ac:dyDescent="0.3">
      <c r="A35" s="45">
        <v>7</v>
      </c>
      <c r="B35" s="45">
        <v>9</v>
      </c>
      <c r="C35" s="45">
        <v>3</v>
      </c>
      <c r="D35" s="45">
        <v>14</v>
      </c>
      <c r="E35" s="45">
        <v>8</v>
      </c>
      <c r="F35" s="45">
        <v>4</v>
      </c>
      <c r="G35" s="45">
        <v>6</v>
      </c>
      <c r="H35" s="45">
        <v>1</v>
      </c>
      <c r="I35" s="45">
        <v>8</v>
      </c>
      <c r="J35" s="43">
        <f>SUM(A35:I35)</f>
        <v>60</v>
      </c>
    </row>
    <row r="36" spans="1:14" ht="15.75" thickTop="1" x14ac:dyDescent="0.25"/>
    <row r="37" spans="1:14" ht="18" thickBot="1" x14ac:dyDescent="0.35">
      <c r="A37" s="1" t="s">
        <v>41</v>
      </c>
    </row>
    <row r="38" spans="1:14" ht="30.75" thickTop="1" x14ac:dyDescent="0.25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25">
      <c r="A39" s="8" t="s">
        <v>32</v>
      </c>
      <c r="B39" s="9">
        <v>948</v>
      </c>
      <c r="C39" s="9">
        <v>1035</v>
      </c>
      <c r="D39" s="9">
        <v>191</v>
      </c>
      <c r="E39" s="9">
        <v>49</v>
      </c>
      <c r="F39" s="9">
        <v>28</v>
      </c>
      <c r="G39" s="9">
        <v>10</v>
      </c>
      <c r="H39" s="9">
        <v>0</v>
      </c>
      <c r="I39" s="9">
        <v>69</v>
      </c>
      <c r="J39" s="9">
        <f t="shared" ref="J39:J45" si="1">SUM(B39:I39)</f>
        <v>2330</v>
      </c>
    </row>
    <row r="40" spans="1:14" x14ac:dyDescent="0.25">
      <c r="A40" s="8" t="s">
        <v>33</v>
      </c>
      <c r="B40" s="9">
        <v>970</v>
      </c>
      <c r="C40" s="9">
        <v>1068</v>
      </c>
      <c r="D40" s="9">
        <v>143</v>
      </c>
      <c r="E40" s="9">
        <v>45</v>
      </c>
      <c r="F40" s="9">
        <v>34</v>
      </c>
      <c r="G40" s="9">
        <v>18</v>
      </c>
      <c r="H40" s="9">
        <v>22</v>
      </c>
      <c r="I40" s="9">
        <v>0</v>
      </c>
      <c r="J40" s="9">
        <f t="shared" si="1"/>
        <v>2300</v>
      </c>
    </row>
    <row r="41" spans="1:14" x14ac:dyDescent="0.25">
      <c r="A41" s="8" t="s">
        <v>34</v>
      </c>
      <c r="B41" s="9">
        <v>1007</v>
      </c>
      <c r="C41" s="9">
        <v>1128</v>
      </c>
      <c r="D41" s="9">
        <v>132</v>
      </c>
      <c r="E41" s="9">
        <v>40</v>
      </c>
      <c r="F41" s="9">
        <v>21</v>
      </c>
      <c r="G41" s="9">
        <v>4</v>
      </c>
      <c r="H41" s="9">
        <v>2</v>
      </c>
      <c r="I41" s="9">
        <v>0</v>
      </c>
      <c r="J41" s="9">
        <f t="shared" si="1"/>
        <v>2334</v>
      </c>
    </row>
    <row r="42" spans="1:14" x14ac:dyDescent="0.25">
      <c r="A42" s="8" t="s">
        <v>35</v>
      </c>
      <c r="B42" s="9">
        <v>780</v>
      </c>
      <c r="C42" s="9">
        <v>977</v>
      </c>
      <c r="D42" s="9">
        <v>167</v>
      </c>
      <c r="E42" s="9">
        <v>22</v>
      </c>
      <c r="F42" s="9">
        <v>22</v>
      </c>
      <c r="G42" s="9">
        <v>8</v>
      </c>
      <c r="H42" s="9">
        <v>2</v>
      </c>
      <c r="I42" s="9">
        <v>0</v>
      </c>
      <c r="J42" s="9">
        <f t="shared" si="1"/>
        <v>1978</v>
      </c>
    </row>
    <row r="43" spans="1:14" x14ac:dyDescent="0.25">
      <c r="A43" s="8" t="s">
        <v>36</v>
      </c>
      <c r="B43" s="9">
        <v>584</v>
      </c>
      <c r="C43" s="9">
        <v>619</v>
      </c>
      <c r="D43" s="9">
        <v>139</v>
      </c>
      <c r="E43" s="9">
        <v>15</v>
      </c>
      <c r="F43" s="9">
        <v>13</v>
      </c>
      <c r="G43" s="9">
        <v>3</v>
      </c>
      <c r="H43" s="9">
        <v>28</v>
      </c>
      <c r="I43" s="9">
        <v>1</v>
      </c>
      <c r="J43" s="9">
        <f t="shared" si="1"/>
        <v>1402</v>
      </c>
    </row>
    <row r="44" spans="1:14" x14ac:dyDescent="0.25">
      <c r="A44" s="8" t="s">
        <v>37</v>
      </c>
      <c r="B44" s="9">
        <v>485</v>
      </c>
      <c r="C44" s="9">
        <v>553</v>
      </c>
      <c r="D44" s="9">
        <v>98</v>
      </c>
      <c r="E44" s="9">
        <v>14</v>
      </c>
      <c r="F44" s="9">
        <v>16</v>
      </c>
      <c r="G44" s="9">
        <v>2</v>
      </c>
      <c r="H44" s="9">
        <v>5</v>
      </c>
      <c r="I44" s="9">
        <v>0</v>
      </c>
      <c r="J44" s="9">
        <f t="shared" si="1"/>
        <v>1173</v>
      </c>
    </row>
    <row r="45" spans="1:14" x14ac:dyDescent="0.25">
      <c r="A45" s="8" t="s">
        <v>38</v>
      </c>
      <c r="B45" s="9">
        <v>765</v>
      </c>
      <c r="C45" s="9">
        <v>976</v>
      </c>
      <c r="D45" s="9">
        <v>168</v>
      </c>
      <c r="E45" s="9">
        <v>27</v>
      </c>
      <c r="F45" s="9">
        <v>27</v>
      </c>
      <c r="G45" s="9">
        <v>5</v>
      </c>
      <c r="H45" s="9">
        <v>110</v>
      </c>
      <c r="I45" s="9">
        <v>11</v>
      </c>
      <c r="J45" s="9">
        <f t="shared" si="1"/>
        <v>2089</v>
      </c>
    </row>
    <row r="46" spans="1:14" ht="15.75" thickBot="1" x14ac:dyDescent="0.3">
      <c r="B46" s="13">
        <f>SUM(B39:B45)</f>
        <v>5539</v>
      </c>
      <c r="C46" s="13">
        <f t="shared" ref="C46:I46" si="2">SUM(C39:C45)</f>
        <v>6356</v>
      </c>
      <c r="D46" s="13">
        <f t="shared" si="2"/>
        <v>1038</v>
      </c>
      <c r="E46" s="13">
        <f t="shared" si="2"/>
        <v>212</v>
      </c>
      <c r="F46" s="13">
        <f t="shared" si="2"/>
        <v>161</v>
      </c>
      <c r="G46" s="13">
        <f t="shared" si="2"/>
        <v>50</v>
      </c>
      <c r="H46" s="13">
        <f t="shared" si="2"/>
        <v>169</v>
      </c>
      <c r="I46" s="13">
        <f t="shared" si="2"/>
        <v>81</v>
      </c>
      <c r="J46" s="13">
        <f>SUM(J39:J45)</f>
        <v>13606</v>
      </c>
    </row>
    <row r="47" spans="1:14" ht="15.75" thickTop="1" x14ac:dyDescent="0.25"/>
    <row r="49" spans="1:6" x14ac:dyDescent="0.25">
      <c r="A49" s="36" t="s">
        <v>92</v>
      </c>
      <c r="B49" s="36">
        <f>B11</f>
        <v>79</v>
      </c>
      <c r="D49" s="101" t="s">
        <v>82</v>
      </c>
      <c r="E49" s="102"/>
      <c r="F49" s="36">
        <v>287</v>
      </c>
    </row>
    <row r="50" spans="1:6" ht="44.25" customHeight="1" x14ac:dyDescent="0.25">
      <c r="A50" s="37" t="s">
        <v>93</v>
      </c>
      <c r="B50" s="36">
        <v>60</v>
      </c>
    </row>
    <row r="51" spans="1:6" ht="30" x14ac:dyDescent="0.25">
      <c r="A51" s="37" t="s">
        <v>86</v>
      </c>
      <c r="B51" s="37">
        <v>939</v>
      </c>
    </row>
    <row r="52" spans="1:6" x14ac:dyDescent="0.25">
      <c r="A52" s="36" t="s">
        <v>87</v>
      </c>
      <c r="B52" s="36">
        <f>H25</f>
        <v>122</v>
      </c>
    </row>
    <row r="53" spans="1:6" x14ac:dyDescent="0.25">
      <c r="A53" s="36" t="s">
        <v>27</v>
      </c>
      <c r="B53" s="40">
        <f>C25</f>
        <v>13606</v>
      </c>
    </row>
    <row r="55" spans="1:6" x14ac:dyDescent="0.25">
      <c r="A55" s="36" t="s">
        <v>54</v>
      </c>
      <c r="B55" s="36">
        <f>D25</f>
        <v>-408</v>
      </c>
    </row>
    <row r="56" spans="1:6" x14ac:dyDescent="0.25">
      <c r="A56" s="36" t="s">
        <v>29</v>
      </c>
      <c r="B56" s="38">
        <f>((C25-B51)/B25)</f>
        <v>0.90388183245326104</v>
      </c>
    </row>
    <row r="57" spans="1:6" ht="17.25" x14ac:dyDescent="0.3">
      <c r="C57" s="44"/>
    </row>
    <row r="58" spans="1:6" x14ac:dyDescent="0.25">
      <c r="C58" s="22"/>
    </row>
  </sheetData>
  <mergeCells count="7">
    <mergeCell ref="A14:D14"/>
    <mergeCell ref="F14:H15"/>
    <mergeCell ref="D49:E49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25" workbookViewId="0">
      <selection activeCell="J13" sqref="J13"/>
    </sheetView>
  </sheetViews>
  <sheetFormatPr defaultRowHeight="15" x14ac:dyDescent="0.25"/>
  <cols>
    <col min="1" max="1" width="28.85546875" bestFit="1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8" ht="18" thickBot="1" x14ac:dyDescent="0.35">
      <c r="A1" s="1" t="s">
        <v>0</v>
      </c>
      <c r="D1" s="8" t="s">
        <v>39</v>
      </c>
    </row>
    <row r="2" spans="1:8" ht="15.75" thickTop="1" x14ac:dyDescent="0.25">
      <c r="A2" s="8" t="s">
        <v>1</v>
      </c>
      <c r="B2">
        <v>17</v>
      </c>
    </row>
    <row r="3" spans="1:8" x14ac:dyDescent="0.25">
      <c r="A3" s="8" t="s">
        <v>2</v>
      </c>
      <c r="B3">
        <v>11</v>
      </c>
    </row>
    <row r="4" spans="1:8" x14ac:dyDescent="0.25">
      <c r="A4" s="8" t="s">
        <v>3</v>
      </c>
      <c r="B4">
        <v>29</v>
      </c>
    </row>
    <row r="5" spans="1:8" x14ac:dyDescent="0.25">
      <c r="A5" s="8" t="s">
        <v>4</v>
      </c>
      <c r="B5">
        <v>2</v>
      </c>
    </row>
    <row r="6" spans="1:8" x14ac:dyDescent="0.25">
      <c r="A6" s="8" t="s">
        <v>5</v>
      </c>
      <c r="B6">
        <v>1</v>
      </c>
    </row>
    <row r="7" spans="1:8" x14ac:dyDescent="0.25">
      <c r="A7" s="8" t="s">
        <v>6</v>
      </c>
      <c r="B7">
        <v>3</v>
      </c>
    </row>
    <row r="8" spans="1:8" x14ac:dyDescent="0.25">
      <c r="A8" s="8" t="s">
        <v>7</v>
      </c>
      <c r="B8">
        <v>0</v>
      </c>
    </row>
    <row r="9" spans="1:8" x14ac:dyDescent="0.25">
      <c r="A9" s="8" t="s">
        <v>8</v>
      </c>
      <c r="B9">
        <v>1</v>
      </c>
    </row>
    <row r="10" spans="1:8" x14ac:dyDescent="0.25">
      <c r="A10" s="8" t="s">
        <v>20</v>
      </c>
      <c r="B10">
        <v>0</v>
      </c>
    </row>
    <row r="11" spans="1:8" x14ac:dyDescent="0.25">
      <c r="A11" s="2" t="s">
        <v>15</v>
      </c>
      <c r="B11" s="3">
        <f>SUM(B2:B10)</f>
        <v>64</v>
      </c>
    </row>
    <row r="12" spans="1:8" ht="15.75" thickBot="1" x14ac:dyDescent="0.3"/>
    <row r="13" spans="1:8" ht="17.25" x14ac:dyDescent="0.3">
      <c r="A13" s="98" t="s">
        <v>17</v>
      </c>
      <c r="B13" s="99"/>
      <c r="C13" s="99"/>
      <c r="D13" s="100"/>
      <c r="F13" s="92" t="s">
        <v>72</v>
      </c>
      <c r="G13" s="93"/>
      <c r="H13" s="94"/>
    </row>
    <row r="14" spans="1:8" ht="45.75" thickBot="1" x14ac:dyDescent="0.3">
      <c r="A14" s="16"/>
      <c r="B14" s="29" t="s">
        <v>70</v>
      </c>
      <c r="C14" s="29" t="s">
        <v>71</v>
      </c>
      <c r="D14" s="30" t="s">
        <v>21</v>
      </c>
      <c r="F14" s="95"/>
      <c r="G14" s="96"/>
      <c r="H14" s="97"/>
    </row>
    <row r="15" spans="1:8" ht="15.75" thickTop="1" x14ac:dyDescent="0.25">
      <c r="A15" s="31" t="s">
        <v>1</v>
      </c>
      <c r="B15" s="32">
        <v>5899</v>
      </c>
      <c r="C15" s="32">
        <v>5504</v>
      </c>
      <c r="D15" s="33">
        <f>C15-B15</f>
        <v>-395</v>
      </c>
      <c r="F15" s="23" t="s">
        <v>1</v>
      </c>
      <c r="G15" s="22"/>
      <c r="H15" s="24">
        <v>119</v>
      </c>
    </row>
    <row r="16" spans="1:8" x14ac:dyDescent="0.25">
      <c r="A16" s="31" t="s">
        <v>2</v>
      </c>
      <c r="B16" s="32">
        <v>6235</v>
      </c>
      <c r="C16" s="32">
        <v>6303</v>
      </c>
      <c r="D16" s="33">
        <f t="shared" ref="D16:D30" si="0">C16-B16</f>
        <v>68</v>
      </c>
      <c r="E16" s="12"/>
      <c r="F16" s="23" t="s">
        <v>2</v>
      </c>
      <c r="G16" s="22"/>
      <c r="H16" s="24">
        <v>58</v>
      </c>
    </row>
    <row r="17" spans="1:8" x14ac:dyDescent="0.25">
      <c r="A17" s="31" t="s">
        <v>3</v>
      </c>
      <c r="B17" s="32">
        <v>1103</v>
      </c>
      <c r="C17" s="32">
        <v>1071</v>
      </c>
      <c r="D17" s="33">
        <f t="shared" si="0"/>
        <v>-32</v>
      </c>
      <c r="E17" s="12"/>
      <c r="F17" s="23" t="s">
        <v>3</v>
      </c>
      <c r="G17" s="22"/>
      <c r="H17" s="24">
        <v>46</v>
      </c>
    </row>
    <row r="18" spans="1:8" x14ac:dyDescent="0.25">
      <c r="A18" s="31" t="s">
        <v>4</v>
      </c>
      <c r="B18" s="32">
        <v>188</v>
      </c>
      <c r="C18" s="32">
        <v>198</v>
      </c>
      <c r="D18" s="33">
        <f t="shared" si="0"/>
        <v>10</v>
      </c>
      <c r="E18" s="12"/>
      <c r="F18" s="23" t="s">
        <v>4</v>
      </c>
      <c r="G18" s="22"/>
      <c r="H18" s="24">
        <v>6</v>
      </c>
    </row>
    <row r="19" spans="1:8" x14ac:dyDescent="0.25">
      <c r="A19" s="31" t="s">
        <v>9</v>
      </c>
      <c r="B19" s="32">
        <v>10</v>
      </c>
      <c r="C19" s="32">
        <v>9</v>
      </c>
      <c r="D19" s="33">
        <f t="shared" si="0"/>
        <v>-1</v>
      </c>
      <c r="E19" s="12"/>
      <c r="F19" s="23" t="s">
        <v>9</v>
      </c>
      <c r="G19" s="22"/>
      <c r="H19" s="24">
        <v>0</v>
      </c>
    </row>
    <row r="20" spans="1:8" x14ac:dyDescent="0.25">
      <c r="A20" s="31" t="s">
        <v>10</v>
      </c>
      <c r="B20" s="32">
        <v>10</v>
      </c>
      <c r="C20" s="32">
        <v>9</v>
      </c>
      <c r="D20" s="33">
        <f t="shared" si="0"/>
        <v>-1</v>
      </c>
      <c r="E20" s="12"/>
      <c r="F20" s="23" t="s">
        <v>10</v>
      </c>
      <c r="G20" s="22"/>
      <c r="H20" s="24">
        <v>0</v>
      </c>
    </row>
    <row r="21" spans="1:8" x14ac:dyDescent="0.25">
      <c r="A21" s="31" t="s">
        <v>5</v>
      </c>
      <c r="B21" s="32">
        <v>137</v>
      </c>
      <c r="C21" s="32">
        <v>144</v>
      </c>
      <c r="D21" s="33">
        <f t="shared" si="0"/>
        <v>7</v>
      </c>
      <c r="E21" s="12"/>
      <c r="F21" s="23" t="s">
        <v>5</v>
      </c>
      <c r="G21" s="22"/>
      <c r="H21" s="24">
        <v>3</v>
      </c>
    </row>
    <row r="22" spans="1:8" x14ac:dyDescent="0.25">
      <c r="A22" s="31" t="s">
        <v>11</v>
      </c>
      <c r="B22" s="32">
        <v>6</v>
      </c>
      <c r="C22" s="32">
        <v>9</v>
      </c>
      <c r="D22" s="33">
        <f t="shared" si="0"/>
        <v>3</v>
      </c>
      <c r="E22" s="12"/>
      <c r="F22" s="23" t="s">
        <v>11</v>
      </c>
      <c r="G22" s="22"/>
      <c r="H22" s="24">
        <v>0</v>
      </c>
    </row>
    <row r="23" spans="1:8" x14ac:dyDescent="0.25">
      <c r="A23" s="31" t="s">
        <v>12</v>
      </c>
      <c r="B23" s="32">
        <v>3</v>
      </c>
      <c r="C23" s="32">
        <v>2</v>
      </c>
      <c r="D23" s="33">
        <f t="shared" si="0"/>
        <v>-1</v>
      </c>
      <c r="E23" s="12"/>
      <c r="F23" s="23" t="s">
        <v>12</v>
      </c>
      <c r="G23" s="22"/>
      <c r="H23" s="24">
        <v>0</v>
      </c>
    </row>
    <row r="24" spans="1:8" x14ac:dyDescent="0.25">
      <c r="A24" s="31" t="s">
        <v>6</v>
      </c>
      <c r="B24" s="32">
        <v>56</v>
      </c>
      <c r="C24" s="32">
        <v>49</v>
      </c>
      <c r="D24" s="33">
        <f t="shared" si="0"/>
        <v>-7</v>
      </c>
      <c r="E24" s="12"/>
      <c r="F24" s="23" t="s">
        <v>6</v>
      </c>
      <c r="G24" s="22"/>
      <c r="H24" s="24">
        <v>3</v>
      </c>
    </row>
    <row r="25" spans="1:8" x14ac:dyDescent="0.25">
      <c r="A25" s="31" t="s">
        <v>13</v>
      </c>
      <c r="B25" s="32">
        <v>0</v>
      </c>
      <c r="C25" s="32">
        <v>0</v>
      </c>
      <c r="D25" s="33">
        <f t="shared" si="0"/>
        <v>0</v>
      </c>
      <c r="E25" s="12"/>
      <c r="F25" s="90" t="s">
        <v>13</v>
      </c>
      <c r="G25" s="91"/>
      <c r="H25" s="24">
        <v>0</v>
      </c>
    </row>
    <row r="26" spans="1:8" x14ac:dyDescent="0.25">
      <c r="A26" s="31" t="s">
        <v>14</v>
      </c>
      <c r="B26" s="32">
        <v>4</v>
      </c>
      <c r="C26" s="32">
        <v>2</v>
      </c>
      <c r="D26" s="33">
        <f t="shared" si="0"/>
        <v>-2</v>
      </c>
      <c r="E26" s="12"/>
      <c r="F26" s="90" t="s">
        <v>14</v>
      </c>
      <c r="G26" s="91"/>
      <c r="H26" s="24">
        <v>0</v>
      </c>
    </row>
    <row r="27" spans="1:8" x14ac:dyDescent="0.25">
      <c r="A27" s="31" t="s">
        <v>7</v>
      </c>
      <c r="B27" s="32">
        <v>127</v>
      </c>
      <c r="C27" s="32">
        <v>169</v>
      </c>
      <c r="D27" s="33">
        <f t="shared" si="0"/>
        <v>42</v>
      </c>
      <c r="E27" s="12"/>
      <c r="F27" s="23" t="s">
        <v>7</v>
      </c>
      <c r="G27" s="22"/>
      <c r="H27" s="24">
        <v>16</v>
      </c>
    </row>
    <row r="28" spans="1:8" x14ac:dyDescent="0.25">
      <c r="A28" s="17" t="s">
        <v>8</v>
      </c>
      <c r="B28" s="15">
        <v>57</v>
      </c>
      <c r="C28" s="15">
        <v>62</v>
      </c>
      <c r="D28" s="18">
        <f t="shared" si="0"/>
        <v>5</v>
      </c>
      <c r="E28" s="12"/>
      <c r="F28" s="23" t="s">
        <v>8</v>
      </c>
      <c r="G28" s="22"/>
      <c r="H28" s="24">
        <v>0</v>
      </c>
    </row>
    <row r="29" spans="1:8" x14ac:dyDescent="0.25">
      <c r="A29" s="17" t="s">
        <v>20</v>
      </c>
      <c r="B29" s="15">
        <v>70</v>
      </c>
      <c r="C29" s="15">
        <v>82</v>
      </c>
      <c r="D29" s="18">
        <f t="shared" si="0"/>
        <v>12</v>
      </c>
      <c r="E29" s="12"/>
      <c r="F29" s="23" t="s">
        <v>20</v>
      </c>
      <c r="G29" s="22"/>
      <c r="H29" s="24">
        <v>3</v>
      </c>
    </row>
    <row r="30" spans="1:8" ht="15.75" thickBot="1" x14ac:dyDescent="0.3">
      <c r="A30" s="19"/>
      <c r="B30" s="39">
        <f>SUM(B15:B29)</f>
        <v>13905</v>
      </c>
      <c r="C30" s="39">
        <f>SUM(C15:C29)</f>
        <v>13613</v>
      </c>
      <c r="D30" s="21">
        <f t="shared" si="0"/>
        <v>-292</v>
      </c>
      <c r="E30" s="12"/>
      <c r="F30" s="25"/>
      <c r="G30" s="26"/>
      <c r="H30" s="27">
        <f>SUM(H15:H29)</f>
        <v>254</v>
      </c>
    </row>
    <row r="32" spans="1:8" ht="18" thickBot="1" x14ac:dyDescent="0.35">
      <c r="A32" s="1" t="s">
        <v>41</v>
      </c>
    </row>
    <row r="33" spans="1:14" ht="30.75" thickTop="1" x14ac:dyDescent="0.25">
      <c r="B33" s="10" t="s">
        <v>40</v>
      </c>
      <c r="C33" s="10" t="s">
        <v>2</v>
      </c>
      <c r="D33" s="28" t="s">
        <v>3</v>
      </c>
      <c r="E33" s="10" t="s">
        <v>48</v>
      </c>
      <c r="F33" s="10" t="s">
        <v>49</v>
      </c>
      <c r="G33" s="10" t="s">
        <v>50</v>
      </c>
      <c r="H33" s="10" t="s">
        <v>7</v>
      </c>
      <c r="I33" s="10" t="s">
        <v>55</v>
      </c>
      <c r="J33" s="10" t="s">
        <v>42</v>
      </c>
      <c r="K33" s="10"/>
      <c r="L33" s="10"/>
      <c r="M33" s="10"/>
      <c r="N33" s="10"/>
    </row>
    <row r="34" spans="1:14" x14ac:dyDescent="0.25">
      <c r="A34" s="8" t="s">
        <v>32</v>
      </c>
      <c r="B34" s="9">
        <v>940</v>
      </c>
      <c r="C34" s="9">
        <v>1039</v>
      </c>
      <c r="D34" s="9">
        <v>183</v>
      </c>
      <c r="E34" s="9">
        <v>46</v>
      </c>
      <c r="F34" s="9">
        <v>29</v>
      </c>
      <c r="G34" s="9">
        <v>10</v>
      </c>
      <c r="H34" s="9">
        <v>0</v>
      </c>
      <c r="I34" s="9">
        <v>69</v>
      </c>
      <c r="J34" s="9">
        <f t="shared" ref="J34:J40" si="1">SUM(B34:I34)</f>
        <v>2316</v>
      </c>
    </row>
    <row r="35" spans="1:14" x14ac:dyDescent="0.25">
      <c r="A35" s="8" t="s">
        <v>33</v>
      </c>
      <c r="B35" s="9">
        <v>975</v>
      </c>
      <c r="C35" s="9">
        <v>1066</v>
      </c>
      <c r="D35" s="9">
        <v>149</v>
      </c>
      <c r="E35" s="9">
        <v>51</v>
      </c>
      <c r="F35" s="9">
        <v>32</v>
      </c>
      <c r="G35" s="9">
        <v>16</v>
      </c>
      <c r="H35" s="9">
        <v>22</v>
      </c>
      <c r="I35" s="9">
        <v>0</v>
      </c>
      <c r="J35" s="9">
        <f t="shared" si="1"/>
        <v>2311</v>
      </c>
    </row>
    <row r="36" spans="1:14" x14ac:dyDescent="0.25">
      <c r="A36" s="8" t="s">
        <v>34</v>
      </c>
      <c r="B36" s="9">
        <v>1020</v>
      </c>
      <c r="C36" s="9">
        <v>1121</v>
      </c>
      <c r="D36" s="9">
        <v>142</v>
      </c>
      <c r="E36" s="9">
        <v>42</v>
      </c>
      <c r="F36" s="9">
        <v>20</v>
      </c>
      <c r="G36" s="9">
        <v>6</v>
      </c>
      <c r="H36" s="9">
        <v>2</v>
      </c>
      <c r="I36" s="9">
        <v>0</v>
      </c>
      <c r="J36" s="9">
        <f t="shared" si="1"/>
        <v>2353</v>
      </c>
    </row>
    <row r="37" spans="1:14" x14ac:dyDescent="0.25">
      <c r="A37" s="8" t="s">
        <v>35</v>
      </c>
      <c r="B37" s="9">
        <v>774</v>
      </c>
      <c r="C37" s="9">
        <v>971</v>
      </c>
      <c r="D37" s="9">
        <v>164</v>
      </c>
      <c r="E37" s="9">
        <v>23</v>
      </c>
      <c r="F37" s="9">
        <v>21</v>
      </c>
      <c r="G37" s="9">
        <v>9</v>
      </c>
      <c r="H37" s="9">
        <v>2</v>
      </c>
      <c r="I37" s="9">
        <v>0</v>
      </c>
      <c r="J37" s="9">
        <f t="shared" si="1"/>
        <v>1964</v>
      </c>
    </row>
    <row r="38" spans="1:14" x14ac:dyDescent="0.25">
      <c r="A38" s="8" t="s">
        <v>36</v>
      </c>
      <c r="B38" s="9">
        <v>569</v>
      </c>
      <c r="C38" s="9">
        <v>614</v>
      </c>
      <c r="D38" s="9">
        <v>143</v>
      </c>
      <c r="E38" s="9">
        <v>15</v>
      </c>
      <c r="F38" s="9">
        <v>13</v>
      </c>
      <c r="G38" s="9">
        <v>2</v>
      </c>
      <c r="H38" s="9">
        <v>28</v>
      </c>
      <c r="I38" s="9">
        <v>1</v>
      </c>
      <c r="J38" s="9">
        <f t="shared" si="1"/>
        <v>1385</v>
      </c>
    </row>
    <row r="39" spans="1:14" x14ac:dyDescent="0.25">
      <c r="A39" s="8" t="s">
        <v>37</v>
      </c>
      <c r="B39" s="9">
        <v>498</v>
      </c>
      <c r="C39" s="9">
        <v>551</v>
      </c>
      <c r="D39" s="9">
        <v>107</v>
      </c>
      <c r="E39" s="9">
        <v>14</v>
      </c>
      <c r="F39" s="9">
        <v>15</v>
      </c>
      <c r="G39" s="9">
        <v>2</v>
      </c>
      <c r="H39" s="9">
        <v>5</v>
      </c>
      <c r="I39" s="9">
        <v>0</v>
      </c>
      <c r="J39" s="9">
        <f t="shared" si="1"/>
        <v>1192</v>
      </c>
    </row>
    <row r="40" spans="1:14" x14ac:dyDescent="0.25">
      <c r="A40" s="8" t="s">
        <v>38</v>
      </c>
      <c r="B40" s="9">
        <v>757</v>
      </c>
      <c r="C40" s="9">
        <v>969</v>
      </c>
      <c r="D40" s="9">
        <v>183</v>
      </c>
      <c r="E40" s="9">
        <v>28</v>
      </c>
      <c r="F40" s="9">
        <v>27</v>
      </c>
      <c r="G40" s="9">
        <v>6</v>
      </c>
      <c r="H40" s="9">
        <v>110</v>
      </c>
      <c r="I40" s="9">
        <v>12</v>
      </c>
      <c r="J40" s="9">
        <f t="shared" si="1"/>
        <v>2092</v>
      </c>
    </row>
    <row r="41" spans="1:14" ht="15.75" thickBot="1" x14ac:dyDescent="0.3">
      <c r="B41" s="13">
        <f>SUM(B34:B40)</f>
        <v>5533</v>
      </c>
      <c r="C41" s="13">
        <f t="shared" ref="C41:I41" si="2">SUM(C34:C40)</f>
        <v>6331</v>
      </c>
      <c r="D41" s="13">
        <f t="shared" si="2"/>
        <v>1071</v>
      </c>
      <c r="E41" s="13">
        <f t="shared" si="2"/>
        <v>219</v>
      </c>
      <c r="F41" s="13">
        <f t="shared" si="2"/>
        <v>157</v>
      </c>
      <c r="G41" s="13">
        <f t="shared" si="2"/>
        <v>51</v>
      </c>
      <c r="H41" s="13">
        <f t="shared" si="2"/>
        <v>169</v>
      </c>
      <c r="I41" s="13">
        <f t="shared" si="2"/>
        <v>82</v>
      </c>
      <c r="J41" s="13">
        <f>SUM(J34:J40)</f>
        <v>13613</v>
      </c>
    </row>
    <row r="42" spans="1:14" ht="15.75" thickTop="1" x14ac:dyDescent="0.25"/>
    <row r="44" spans="1:14" x14ac:dyDescent="0.25">
      <c r="A44" s="36" t="s">
        <v>73</v>
      </c>
      <c r="B44" s="36">
        <f>B11</f>
        <v>64</v>
      </c>
    </row>
    <row r="45" spans="1:14" ht="44.25" customHeight="1" x14ac:dyDescent="0.25">
      <c r="A45" s="37" t="s">
        <v>74</v>
      </c>
      <c r="B45" s="37">
        <v>985</v>
      </c>
    </row>
    <row r="46" spans="1:14" x14ac:dyDescent="0.25">
      <c r="A46" s="36" t="s">
        <v>75</v>
      </c>
      <c r="B46" s="36">
        <f>H30</f>
        <v>254</v>
      </c>
    </row>
    <row r="47" spans="1:14" x14ac:dyDescent="0.25">
      <c r="A47" s="36" t="s">
        <v>27</v>
      </c>
      <c r="B47" s="40">
        <f>C30</f>
        <v>13613</v>
      </c>
    </row>
    <row r="49" spans="1:2" x14ac:dyDescent="0.25">
      <c r="A49" s="36" t="s">
        <v>54</v>
      </c>
      <c r="B49" s="36">
        <f>D30</f>
        <v>-292</v>
      </c>
    </row>
    <row r="50" spans="1:2" x14ac:dyDescent="0.25">
      <c r="A50" s="36" t="s">
        <v>29</v>
      </c>
      <c r="B50" s="38">
        <f>((C30-B45)/B30)</f>
        <v>0.90816253146350234</v>
      </c>
    </row>
  </sheetData>
  <mergeCells count="4">
    <mergeCell ref="A13:D13"/>
    <mergeCell ref="F13:H14"/>
    <mergeCell ref="F25:G25"/>
    <mergeCell ref="F26:G26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25" workbookViewId="0">
      <selection activeCell="H44" sqref="H44"/>
    </sheetView>
  </sheetViews>
  <sheetFormatPr defaultRowHeight="15" x14ac:dyDescent="0.25"/>
  <cols>
    <col min="1" max="1" width="28.85546875" bestFit="1" customWidth="1"/>
    <col min="2" max="3" width="10.5703125" bestFit="1" customWidth="1"/>
    <col min="4" max="4" width="9.42578125" customWidth="1"/>
    <col min="5" max="5" width="11" bestFit="1" customWidth="1"/>
    <col min="6" max="6" width="11.140625" customWidth="1"/>
    <col min="7" max="7" width="11" customWidth="1"/>
    <col min="8" max="9" width="10.28515625" customWidth="1"/>
  </cols>
  <sheetData>
    <row r="1" spans="1:8" ht="18" thickBot="1" x14ac:dyDescent="0.35">
      <c r="A1" s="1" t="s">
        <v>0</v>
      </c>
      <c r="D1" s="8" t="s">
        <v>39</v>
      </c>
    </row>
    <row r="2" spans="1:8" ht="15.75" thickTop="1" x14ac:dyDescent="0.25">
      <c r="A2" s="8" t="s">
        <v>1</v>
      </c>
      <c r="B2">
        <v>13</v>
      </c>
    </row>
    <row r="3" spans="1:8" x14ac:dyDescent="0.25">
      <c r="A3" s="8" t="s">
        <v>2</v>
      </c>
      <c r="B3">
        <v>6</v>
      </c>
    </row>
    <row r="4" spans="1:8" x14ac:dyDescent="0.25">
      <c r="A4" s="8" t="s">
        <v>3</v>
      </c>
      <c r="B4">
        <v>7</v>
      </c>
    </row>
    <row r="5" spans="1:8" x14ac:dyDescent="0.25">
      <c r="A5" s="8" t="s">
        <v>4</v>
      </c>
      <c r="B5">
        <v>3</v>
      </c>
    </row>
    <row r="6" spans="1:8" x14ac:dyDescent="0.25">
      <c r="A6" s="8" t="s">
        <v>5</v>
      </c>
      <c r="B6">
        <v>1</v>
      </c>
    </row>
    <row r="7" spans="1:8" x14ac:dyDescent="0.25">
      <c r="A7" s="8" t="s">
        <v>6</v>
      </c>
      <c r="B7">
        <v>3</v>
      </c>
    </row>
    <row r="8" spans="1:8" x14ac:dyDescent="0.25">
      <c r="A8" s="8" t="s">
        <v>7</v>
      </c>
      <c r="B8">
        <v>0</v>
      </c>
    </row>
    <row r="9" spans="1:8" x14ac:dyDescent="0.25">
      <c r="A9" s="8" t="s">
        <v>8</v>
      </c>
      <c r="B9">
        <v>0</v>
      </c>
    </row>
    <row r="10" spans="1:8" x14ac:dyDescent="0.25">
      <c r="A10" s="8" t="s">
        <v>20</v>
      </c>
      <c r="B10">
        <v>0</v>
      </c>
    </row>
    <row r="11" spans="1:8" x14ac:dyDescent="0.25">
      <c r="A11" s="2" t="s">
        <v>15</v>
      </c>
      <c r="B11" s="3">
        <f>SUM(B2:B10)</f>
        <v>33</v>
      </c>
    </row>
    <row r="12" spans="1:8" ht="15.75" thickBot="1" x14ac:dyDescent="0.3"/>
    <row r="13" spans="1:8" ht="17.25" x14ac:dyDescent="0.3">
      <c r="A13" s="98" t="s">
        <v>17</v>
      </c>
      <c r="B13" s="99"/>
      <c r="C13" s="99"/>
      <c r="D13" s="100"/>
      <c r="F13" s="92" t="s">
        <v>76</v>
      </c>
      <c r="G13" s="93"/>
      <c r="H13" s="94"/>
    </row>
    <row r="14" spans="1:8" ht="45.75" thickBot="1" x14ac:dyDescent="0.3">
      <c r="A14" s="16"/>
      <c r="B14" s="29" t="s">
        <v>77</v>
      </c>
      <c r="C14" s="29" t="s">
        <v>78</v>
      </c>
      <c r="D14" s="30" t="s">
        <v>21</v>
      </c>
      <c r="F14" s="95"/>
      <c r="G14" s="96"/>
      <c r="H14" s="97"/>
    </row>
    <row r="15" spans="1:8" ht="15.75" thickTop="1" x14ac:dyDescent="0.25">
      <c r="A15" s="31" t="s">
        <v>1</v>
      </c>
      <c r="B15" s="32">
        <v>5935</v>
      </c>
      <c r="C15" s="32">
        <v>5508</v>
      </c>
      <c r="D15" s="33">
        <f>C15-B15</f>
        <v>-427</v>
      </c>
      <c r="F15" s="23" t="s">
        <v>1</v>
      </c>
      <c r="G15" s="22"/>
      <c r="H15" s="24">
        <v>83</v>
      </c>
    </row>
    <row r="16" spans="1:8" x14ac:dyDescent="0.25">
      <c r="A16" s="31" t="s">
        <v>2</v>
      </c>
      <c r="B16" s="32">
        <v>6258</v>
      </c>
      <c r="C16" s="32">
        <v>6314</v>
      </c>
      <c r="D16" s="33">
        <f t="shared" ref="D16:D30" si="0">C16-B16</f>
        <v>56</v>
      </c>
      <c r="E16" s="12"/>
      <c r="F16" s="23" t="s">
        <v>2</v>
      </c>
      <c r="G16" s="22"/>
      <c r="H16" s="24">
        <v>32</v>
      </c>
    </row>
    <row r="17" spans="1:8" x14ac:dyDescent="0.25">
      <c r="A17" s="31" t="s">
        <v>3</v>
      </c>
      <c r="B17" s="32">
        <v>1082</v>
      </c>
      <c r="C17" s="32">
        <v>1066</v>
      </c>
      <c r="D17" s="33">
        <f t="shared" si="0"/>
        <v>-16</v>
      </c>
      <c r="E17" s="12"/>
      <c r="F17" s="23" t="s">
        <v>3</v>
      </c>
      <c r="G17" s="22"/>
      <c r="H17" s="24">
        <v>57</v>
      </c>
    </row>
    <row r="18" spans="1:8" x14ac:dyDescent="0.25">
      <c r="A18" s="31" t="s">
        <v>4</v>
      </c>
      <c r="B18" s="32">
        <v>192</v>
      </c>
      <c r="C18" s="32">
        <v>200</v>
      </c>
      <c r="D18" s="33">
        <f t="shared" si="0"/>
        <v>8</v>
      </c>
      <c r="E18" s="12"/>
      <c r="F18" s="23" t="s">
        <v>4</v>
      </c>
      <c r="G18" s="22"/>
      <c r="H18" s="24">
        <v>6</v>
      </c>
    </row>
    <row r="19" spans="1:8" x14ac:dyDescent="0.25">
      <c r="A19" s="31" t="s">
        <v>9</v>
      </c>
      <c r="B19" s="32">
        <v>10</v>
      </c>
      <c r="C19" s="32">
        <v>7</v>
      </c>
      <c r="D19" s="33">
        <f t="shared" si="0"/>
        <v>-3</v>
      </c>
      <c r="E19" s="12"/>
      <c r="F19" s="23" t="s">
        <v>9</v>
      </c>
      <c r="G19" s="22"/>
      <c r="H19" s="24">
        <v>0</v>
      </c>
    </row>
    <row r="20" spans="1:8" x14ac:dyDescent="0.25">
      <c r="A20" s="31" t="s">
        <v>10</v>
      </c>
      <c r="B20" s="32">
        <v>11</v>
      </c>
      <c r="C20" s="32">
        <v>9</v>
      </c>
      <c r="D20" s="33">
        <f t="shared" si="0"/>
        <v>-2</v>
      </c>
      <c r="E20" s="12"/>
      <c r="F20" s="23" t="s">
        <v>10</v>
      </c>
      <c r="G20" s="22"/>
      <c r="H20" s="24">
        <v>0</v>
      </c>
    </row>
    <row r="21" spans="1:8" x14ac:dyDescent="0.25">
      <c r="A21" s="31" t="s">
        <v>5</v>
      </c>
      <c r="B21" s="32">
        <v>139</v>
      </c>
      <c r="C21" s="32">
        <v>148</v>
      </c>
      <c r="D21" s="33">
        <f t="shared" si="0"/>
        <v>9</v>
      </c>
      <c r="E21" s="12"/>
      <c r="F21" s="23" t="s">
        <v>5</v>
      </c>
      <c r="G21" s="22"/>
      <c r="H21" s="24">
        <v>1</v>
      </c>
    </row>
    <row r="22" spans="1:8" x14ac:dyDescent="0.25">
      <c r="A22" s="31" t="s">
        <v>11</v>
      </c>
      <c r="B22" s="32">
        <v>6</v>
      </c>
      <c r="C22" s="32">
        <v>9</v>
      </c>
      <c r="D22" s="33">
        <f t="shared" si="0"/>
        <v>3</v>
      </c>
      <c r="E22" s="12"/>
      <c r="F22" s="23" t="s">
        <v>11</v>
      </c>
      <c r="G22" s="22"/>
      <c r="H22" s="24">
        <v>0</v>
      </c>
    </row>
    <row r="23" spans="1:8" x14ac:dyDescent="0.25">
      <c r="A23" s="31" t="s">
        <v>12</v>
      </c>
      <c r="B23" s="32">
        <v>3</v>
      </c>
      <c r="C23" s="32">
        <v>2</v>
      </c>
      <c r="D23" s="33">
        <f t="shared" si="0"/>
        <v>-1</v>
      </c>
      <c r="E23" s="12"/>
      <c r="F23" s="23" t="s">
        <v>12</v>
      </c>
      <c r="G23" s="22"/>
      <c r="H23" s="24">
        <v>0</v>
      </c>
    </row>
    <row r="24" spans="1:8" x14ac:dyDescent="0.25">
      <c r="A24" s="31" t="s">
        <v>6</v>
      </c>
      <c r="B24" s="32">
        <v>55</v>
      </c>
      <c r="C24" s="32">
        <v>47</v>
      </c>
      <c r="D24" s="33">
        <f t="shared" si="0"/>
        <v>-8</v>
      </c>
      <c r="E24" s="12"/>
      <c r="F24" s="23" t="s">
        <v>6</v>
      </c>
      <c r="G24" s="22"/>
      <c r="H24" s="24">
        <v>3</v>
      </c>
    </row>
    <row r="25" spans="1:8" x14ac:dyDescent="0.25">
      <c r="A25" s="31" t="s">
        <v>13</v>
      </c>
      <c r="B25" s="32">
        <v>0</v>
      </c>
      <c r="C25" s="32">
        <v>0</v>
      </c>
      <c r="D25" s="33">
        <f t="shared" si="0"/>
        <v>0</v>
      </c>
      <c r="E25" s="12"/>
      <c r="F25" s="90" t="s">
        <v>13</v>
      </c>
      <c r="G25" s="91"/>
      <c r="H25" s="24">
        <v>0</v>
      </c>
    </row>
    <row r="26" spans="1:8" x14ac:dyDescent="0.25">
      <c r="A26" s="31" t="s">
        <v>14</v>
      </c>
      <c r="B26" s="32">
        <v>4</v>
      </c>
      <c r="C26" s="32">
        <v>3</v>
      </c>
      <c r="D26" s="33">
        <f t="shared" si="0"/>
        <v>-1</v>
      </c>
      <c r="E26" s="12"/>
      <c r="F26" s="90" t="s">
        <v>14</v>
      </c>
      <c r="G26" s="91"/>
      <c r="H26" s="24">
        <v>0</v>
      </c>
    </row>
    <row r="27" spans="1:8" x14ac:dyDescent="0.25">
      <c r="A27" s="31" t="s">
        <v>7</v>
      </c>
      <c r="B27" s="32">
        <v>132</v>
      </c>
      <c r="C27" s="32">
        <v>169</v>
      </c>
      <c r="D27" s="33">
        <f t="shared" si="0"/>
        <v>37</v>
      </c>
      <c r="E27" s="12"/>
      <c r="F27" s="23" t="s">
        <v>7</v>
      </c>
      <c r="G27" s="22"/>
      <c r="H27" s="24">
        <v>26</v>
      </c>
    </row>
    <row r="28" spans="1:8" x14ac:dyDescent="0.25">
      <c r="A28" s="17" t="s">
        <v>8</v>
      </c>
      <c r="B28" s="15">
        <v>57</v>
      </c>
      <c r="C28" s="15">
        <v>62</v>
      </c>
      <c r="D28" s="18">
        <f t="shared" si="0"/>
        <v>5</v>
      </c>
      <c r="E28" s="12"/>
      <c r="F28" s="23" t="s">
        <v>8</v>
      </c>
      <c r="G28" s="22"/>
      <c r="H28" s="24">
        <v>0</v>
      </c>
    </row>
    <row r="29" spans="1:8" x14ac:dyDescent="0.25">
      <c r="A29" s="17" t="s">
        <v>20</v>
      </c>
      <c r="B29" s="15">
        <v>70</v>
      </c>
      <c r="C29" s="15">
        <v>81</v>
      </c>
      <c r="D29" s="18">
        <f t="shared" si="0"/>
        <v>11</v>
      </c>
      <c r="E29" s="12"/>
      <c r="F29" s="23" t="s">
        <v>20</v>
      </c>
      <c r="G29" s="22"/>
      <c r="H29" s="24">
        <v>0</v>
      </c>
    </row>
    <row r="30" spans="1:8" ht="15.75" thickBot="1" x14ac:dyDescent="0.3">
      <c r="A30" s="19"/>
      <c r="B30" s="39">
        <f>SUM(B15:B29)</f>
        <v>13954</v>
      </c>
      <c r="C30" s="39">
        <f>SUM(C15:C29)</f>
        <v>13625</v>
      </c>
      <c r="D30" s="21">
        <f t="shared" si="0"/>
        <v>-329</v>
      </c>
      <c r="E30" s="12"/>
      <c r="F30" s="25"/>
      <c r="G30" s="26"/>
      <c r="H30" s="27">
        <f>SUM(H15:H29)</f>
        <v>208</v>
      </c>
    </row>
    <row r="32" spans="1:8" ht="18" thickBot="1" x14ac:dyDescent="0.35">
      <c r="A32" s="1" t="s">
        <v>41</v>
      </c>
    </row>
    <row r="33" spans="1:14" ht="30.75" thickTop="1" x14ac:dyDescent="0.25">
      <c r="B33" s="10" t="s">
        <v>40</v>
      </c>
      <c r="C33" s="10" t="s">
        <v>2</v>
      </c>
      <c r="D33" s="28" t="s">
        <v>3</v>
      </c>
      <c r="E33" s="10" t="s">
        <v>48</v>
      </c>
      <c r="F33" s="10" t="s">
        <v>49</v>
      </c>
      <c r="G33" s="10" t="s">
        <v>50</v>
      </c>
      <c r="H33" s="10" t="s">
        <v>7</v>
      </c>
      <c r="I33" s="10" t="s">
        <v>55</v>
      </c>
      <c r="J33" s="10" t="s">
        <v>42</v>
      </c>
      <c r="K33" s="10"/>
      <c r="L33" s="10"/>
      <c r="M33" s="10"/>
      <c r="N33" s="10"/>
    </row>
    <row r="34" spans="1:14" x14ac:dyDescent="0.25">
      <c r="A34" s="8" t="s">
        <v>32</v>
      </c>
      <c r="B34" s="9">
        <v>951</v>
      </c>
      <c r="C34" s="9">
        <v>1039</v>
      </c>
      <c r="D34" s="9">
        <v>187</v>
      </c>
      <c r="E34" s="9">
        <v>48</v>
      </c>
      <c r="F34" s="9">
        <v>29</v>
      </c>
      <c r="G34" s="9">
        <v>9</v>
      </c>
      <c r="H34" s="9">
        <v>0</v>
      </c>
      <c r="I34" s="9">
        <v>69</v>
      </c>
      <c r="J34" s="9">
        <f t="shared" ref="J34:J40" si="1">SUM(B34:I34)</f>
        <v>2332</v>
      </c>
    </row>
    <row r="35" spans="1:14" x14ac:dyDescent="0.25">
      <c r="A35" s="8" t="s">
        <v>33</v>
      </c>
      <c r="B35" s="9">
        <v>973</v>
      </c>
      <c r="C35" s="9">
        <v>1062</v>
      </c>
      <c r="D35" s="9">
        <v>146</v>
      </c>
      <c r="E35" s="9">
        <v>48</v>
      </c>
      <c r="F35" s="9">
        <v>33</v>
      </c>
      <c r="G35" s="9">
        <v>17</v>
      </c>
      <c r="H35" s="9">
        <v>22</v>
      </c>
      <c r="I35" s="9">
        <v>0</v>
      </c>
      <c r="J35" s="9">
        <f t="shared" si="1"/>
        <v>2301</v>
      </c>
    </row>
    <row r="36" spans="1:14" x14ac:dyDescent="0.25">
      <c r="A36" s="8" t="s">
        <v>34</v>
      </c>
      <c r="B36" s="9">
        <v>1006</v>
      </c>
      <c r="C36" s="9">
        <v>1124</v>
      </c>
      <c r="D36" s="9">
        <v>142</v>
      </c>
      <c r="E36" s="9">
        <v>41</v>
      </c>
      <c r="F36" s="9">
        <v>21</v>
      </c>
      <c r="G36" s="9">
        <v>6</v>
      </c>
      <c r="H36" s="9">
        <v>2</v>
      </c>
      <c r="I36" s="9">
        <v>0</v>
      </c>
      <c r="J36" s="9">
        <f t="shared" si="1"/>
        <v>2342</v>
      </c>
    </row>
    <row r="37" spans="1:14" x14ac:dyDescent="0.25">
      <c r="A37" s="8" t="s">
        <v>35</v>
      </c>
      <c r="B37" s="9">
        <v>786</v>
      </c>
      <c r="C37" s="9">
        <v>973</v>
      </c>
      <c r="D37" s="9">
        <v>165</v>
      </c>
      <c r="E37" s="9">
        <v>24</v>
      </c>
      <c r="F37" s="9">
        <v>22</v>
      </c>
      <c r="G37" s="9">
        <v>8</v>
      </c>
      <c r="H37" s="9">
        <v>2</v>
      </c>
      <c r="I37" s="9">
        <v>0</v>
      </c>
      <c r="J37" s="9">
        <f t="shared" si="1"/>
        <v>1980</v>
      </c>
    </row>
    <row r="38" spans="1:14" x14ac:dyDescent="0.25">
      <c r="A38" s="8" t="s">
        <v>36</v>
      </c>
      <c r="B38" s="9">
        <v>574</v>
      </c>
      <c r="C38" s="9">
        <v>617</v>
      </c>
      <c r="D38" s="9">
        <v>146</v>
      </c>
      <c r="E38" s="9">
        <v>16</v>
      </c>
      <c r="F38" s="9">
        <v>13</v>
      </c>
      <c r="G38" s="9">
        <v>3</v>
      </c>
      <c r="H38" s="9">
        <v>28</v>
      </c>
      <c r="I38" s="9">
        <v>1</v>
      </c>
      <c r="J38" s="9">
        <f t="shared" si="1"/>
        <v>1398</v>
      </c>
    </row>
    <row r="39" spans="1:14" x14ac:dyDescent="0.25">
      <c r="A39" s="8" t="s">
        <v>37</v>
      </c>
      <c r="B39" s="9">
        <v>489</v>
      </c>
      <c r="C39" s="9">
        <v>551</v>
      </c>
      <c r="D39" s="9">
        <v>101</v>
      </c>
      <c r="E39" s="9">
        <v>15</v>
      </c>
      <c r="F39" s="9">
        <v>16</v>
      </c>
      <c r="G39" s="9">
        <v>2</v>
      </c>
      <c r="H39" s="9">
        <v>5</v>
      </c>
      <c r="I39" s="9">
        <v>0</v>
      </c>
      <c r="J39" s="9">
        <f t="shared" si="1"/>
        <v>1179</v>
      </c>
    </row>
    <row r="40" spans="1:14" x14ac:dyDescent="0.25">
      <c r="A40" s="8" t="s">
        <v>38</v>
      </c>
      <c r="B40" s="9">
        <v>758</v>
      </c>
      <c r="C40" s="9">
        <v>976</v>
      </c>
      <c r="D40" s="9">
        <v>179</v>
      </c>
      <c r="E40" s="9">
        <v>27</v>
      </c>
      <c r="F40" s="9">
        <v>27</v>
      </c>
      <c r="G40" s="9">
        <v>5</v>
      </c>
      <c r="H40" s="9">
        <v>110</v>
      </c>
      <c r="I40" s="9">
        <v>11</v>
      </c>
      <c r="J40" s="9">
        <f t="shared" si="1"/>
        <v>2093</v>
      </c>
    </row>
    <row r="41" spans="1:14" ht="15.75" thickBot="1" x14ac:dyDescent="0.3">
      <c r="B41" s="13">
        <f>SUM(B34:B40)</f>
        <v>5537</v>
      </c>
      <c r="C41" s="13">
        <f t="shared" ref="C41:I41" si="2">SUM(C34:C40)</f>
        <v>6342</v>
      </c>
      <c r="D41" s="13">
        <f t="shared" si="2"/>
        <v>1066</v>
      </c>
      <c r="E41" s="13">
        <f t="shared" si="2"/>
        <v>219</v>
      </c>
      <c r="F41" s="13">
        <f t="shared" si="2"/>
        <v>161</v>
      </c>
      <c r="G41" s="13">
        <f t="shared" si="2"/>
        <v>50</v>
      </c>
      <c r="H41" s="13">
        <f t="shared" si="2"/>
        <v>169</v>
      </c>
      <c r="I41" s="13">
        <f t="shared" si="2"/>
        <v>81</v>
      </c>
      <c r="J41" s="13">
        <f>SUM(J34:J40)</f>
        <v>13625</v>
      </c>
    </row>
    <row r="42" spans="1:14" ht="15.75" thickTop="1" x14ac:dyDescent="0.25"/>
    <row r="44" spans="1:14" x14ac:dyDescent="0.25">
      <c r="A44" s="36" t="s">
        <v>79</v>
      </c>
      <c r="B44" s="36">
        <f>B11</f>
        <v>33</v>
      </c>
      <c r="D44" s="101" t="s">
        <v>82</v>
      </c>
      <c r="E44" s="102"/>
      <c r="F44" s="36">
        <v>287</v>
      </c>
      <c r="H44">
        <v>0</v>
      </c>
    </row>
    <row r="45" spans="1:14" ht="44.25" customHeight="1" x14ac:dyDescent="0.25">
      <c r="A45" s="37" t="s">
        <v>80</v>
      </c>
      <c r="B45" s="37">
        <v>985</v>
      </c>
    </row>
    <row r="46" spans="1:14" x14ac:dyDescent="0.25">
      <c r="A46" s="36" t="s">
        <v>81</v>
      </c>
      <c r="B46" s="36">
        <f>H30</f>
        <v>208</v>
      </c>
    </row>
    <row r="47" spans="1:14" x14ac:dyDescent="0.25">
      <c r="A47" s="36" t="s">
        <v>27</v>
      </c>
      <c r="B47" s="40">
        <f>C30</f>
        <v>13625</v>
      </c>
    </row>
    <row r="49" spans="1:2" x14ac:dyDescent="0.25">
      <c r="A49" s="36" t="s">
        <v>54</v>
      </c>
      <c r="B49" s="36">
        <f>D30</f>
        <v>-329</v>
      </c>
    </row>
    <row r="50" spans="1:2" x14ac:dyDescent="0.25">
      <c r="A50" s="36" t="s">
        <v>29</v>
      </c>
      <c r="B50" s="38">
        <f>((C30-B45)/B30)</f>
        <v>0.90583345277339833</v>
      </c>
    </row>
  </sheetData>
  <mergeCells count="5">
    <mergeCell ref="A13:D13"/>
    <mergeCell ref="F13:H14"/>
    <mergeCell ref="F25:G25"/>
    <mergeCell ref="F26:G26"/>
    <mergeCell ref="D44:E44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Y E A A B Q S w M E F A A C A A g A K Y y 1 U N 9 e i K S n A A A A + A A A A B I A H A B D b 2 5 m a W c v U G F j a 2 F n Z S 5 4 b W w g o h g A K K A U A A A A A A A A A A A A A A A A A A A A A A A A A A A A h Y 9 B D o I w F E S v Q r q n L R A T J J + y c C u J C d G 4 J a V C I 3 w M L Z a 7 u f B I X k E S R d 2 5 n M m b 5 M 3 j d o d s 6 l r v q g a j e 0 x J Q D n x F M q + 0 l i n Z L Q n P y a Z g F 0 p z 2 W t v B l G k 0 x G p 6 S x 9 p I w 5 p y j L q L 9 U L O Q 8 4 A d 8 2 0 h G 9 W V v k Z j S 5 S K f F b V / x U R c H j J i J D G n K 5 i H t E 1 D 4 A t N e Q a v 0 g 4 G 1 M O 7 K e E z d j a c V B C o b 8 v g C 0 R 2 P u F e A J Q S w M E F A A C A A g A K Y y 1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m M t V D A T S R 4 P Q E A A B Q C A A A T A B w A R m 9 y b X V s Y X M v U 2 V j d G l v b j E u b S C i G A A o o B Q A A A A A A A A A A A A A A A A A A A A A A A A A A A B t j 1 F L w z A U h d 8 L / Q + X + r J B K Q x E 0 N G H 0 S o O n Q 5 b k b E O S d v r W p Y m J b m V S t l / N 7 X D I j M v I e e e n P N d j R m V U k A 0 3 L O 5 b d m W L p j C H C 6 c R a 1 K D r N r B 3 z g S L Y F 5 k S y U R k a 5 b b N k H t v U h 1 S K Q + T u 5 K j F 0 h B K E h P n O A m e d W o d P K I r E h C 1 A e S d b K S n w i x h K d N A O v A P D W B s e U Q y k w n K 6 x S 8 6 U o a w i Z L l L J V O 6 1 X L f O 1 A X R c O 4 C q Q a n 7 k A y A r 5 H B S L 1 m A N d t 1 0 S V v 6 4 g P t Q i t x 3 B t v u u A 0 Z s d 1 v z F r J S p K h u E e W G 4 A + K G a p 2 e c 0 O e m T s 0 Y X t i f L g v M o Y 5 w p 7 f e M u x E y K J j Y m / D 4 q 8 Y x O V Z M 6 A + p q k D y p h L 9 s M 8 / Q 3 G 7 z h k s M 9 N G x g a E L R 1 d 6 J w X 3 B t t K e j q 0 u s D f s T I t J y J m + e / 2 n F q W 6 X 4 l 3 D + D V B L A Q I t A B Q A A g A I A C m M t V D f X o i k p w A A A P g A A A A S A A A A A A A A A A A A A A A A A A A A A A B D b 2 5 m a W c v U G F j a 2 F n Z S 5 4 b W x Q S w E C L Q A U A A I A C A A p j L V Q D 8 r p q 6 Q A A A D p A A A A E w A A A A A A A A A A A A A A A A D z A A A A W 0 N v b n R l b n R f V H l w Z X N d L n h t b F B L A Q I t A B Q A A g A I A C m M t V D A T S R 4 P Q E A A B Q C A A A T A A A A A A A A A A A A A A A A A O Q B A A B G b 3 J t d W x h c y 9 T Z W N 0 a W 9 u M S 5 t U E s F B g A A A A A D A A M A w g A A A G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g K A A A A A A A A Z g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w c m l s J T I w M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M V Q y M z o z M D o 0 M y 4 w O T E 5 M T A 0 W i I g L z 4 8 R W 5 0 c n k g V H l w Z T 0 i R m l s b E N v b H V t b l R 5 c G V z I i B W Y W x 1 Z T 0 i c 0 J n T U R B d z 0 9 I i A v P j x F b n R y e S B U e X B l P S J G a W x s Q 2 9 s d W 1 u T m F t Z X M i I F Z h b H V l P S J z W y Z x d W 9 0 O 0 N v b H V t b j E m c X V v d D s s J n F 1 b 3 Q 7 U m V n J n F 1 b 3 Q 7 L C Z x d W 9 0 O 1 N w Z S Z x d W 9 0 O y w m c X V v d D t Z T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w c m l s I D E 5 L 0 N o Y W 5 n Z W Q g V H l w Z S 5 7 Q 2 9 s d W 1 u M S w w f S Z x d W 9 0 O y w m c X V v d D t T Z W N 0 a W 9 u M S 9 B c H J p b C A x O S 9 D a G F u Z 2 V k I F R 5 c G U u e 1 J l Z y w x f S Z x d W 9 0 O y w m c X V v d D t T Z W N 0 a W 9 u M S 9 B c H J p b C A x O S 9 D a G F u Z 2 V k I F R 5 c G U u e 1 N w Z S w y f S Z x d W 9 0 O y w m c X V v d D t T Z W N 0 a W 9 u M S 9 B c H J p b C A x O S 9 D a G F u Z 2 V k I F R 5 c G U u e 1 l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F w c m l s I D E 5 L 0 N o Y W 5 n Z W Q g V H l w Z S 5 7 Q 2 9 s d W 1 u M S w w f S Z x d W 9 0 O y w m c X V v d D t T Z W N 0 a W 9 u M S 9 B c H J p b C A x O S 9 D a G F u Z 2 V k I F R 5 c G U u e 1 J l Z y w x f S Z x d W 9 0 O y w m c X V v d D t T Z W N 0 a W 9 u M S 9 B c H J p b C A x O S 9 D a G F u Z 2 V k I F R 5 c G U u e 1 N w Z S w y f S Z x d W 9 0 O y w m c X V v d D t T Z W N 0 a W 9 u M S 9 B c H J p b C A x O S 9 D a G F u Z 2 V k I F R 5 c G U u e 1 l P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c H J p b C U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J T I w M T k v Q X B y a W w l M j A x O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J T I w M T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y a W w l M j A x O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c L s a 6 Y c A 2 Q 4 x 1 m 0 t C S a W U A A A A A A I A A A A A A B B m A A A A A Q A A I A A A A E o Q w V D / w H r g G b M N 5 6 H r l m S u B 4 i s y k J X / e d e d q s s i Q l M A A A A A A 6 A A A A A A g A A I A A A A C 3 U I V 6 Y l e q W C 7 j C t L U f 1 q z e 9 D d 0 4 i B o 9 q L V q N x Q z t 3 5 U A A A A A 7 7 0 m C a e o i 6 U S D 4 C C 0 w M k d S L M n R e 1 W N M n n Y 9 F e M e X V x B G F / t r X q 1 p t 9 Y H H d u 4 Z f D S b 1 b g e e V D I k V r j S j W f U U 1 9 8 y p z F F S 3 u F b 1 b t 8 Z Y f X 2 Z Q A A A A G a L H x C 6 N t A g K j l x 2 A D b I I j w f w t S 2 D N W O e D L X V 0 O 8 Z W 0 u b K Z R r N c t h D 3 U n Y e r j c f f V 7 I F l u u d L f l u w p u Y r 7 W L Q 0 = < / D a t a M a s h u p > 
</file>

<file path=customXml/itemProps1.xml><?xml version="1.0" encoding="utf-8"?>
<ds:datastoreItem xmlns:ds="http://schemas.openxmlformats.org/officeDocument/2006/customXml" ds:itemID="{35C9DE06-366A-4420-9DED-FC791D6E44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April 19</vt:lpstr>
      <vt:lpstr>June</vt:lpstr>
      <vt:lpstr>July</vt:lpstr>
      <vt:lpstr>August</vt:lpstr>
      <vt:lpstr>September</vt:lpstr>
      <vt:lpstr>October</vt:lpstr>
      <vt:lpstr>January</vt:lpstr>
      <vt:lpstr>November</vt:lpstr>
      <vt:lpstr>December</vt:lpstr>
      <vt:lpstr>February</vt:lpstr>
      <vt:lpstr>March</vt:lpstr>
      <vt:lpstr>April</vt:lpstr>
      <vt:lpstr>May</vt:lpstr>
      <vt:lpstr>June 20</vt:lpstr>
      <vt:lpstr>July 20</vt:lpstr>
      <vt:lpstr>Aug 20</vt:lpstr>
      <vt:lpstr>August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Semiken</dc:creator>
  <cp:lastModifiedBy>Elizabeth George</cp:lastModifiedBy>
  <cp:lastPrinted>2020-09-23T21:47:40Z</cp:lastPrinted>
  <dcterms:created xsi:type="dcterms:W3CDTF">2019-07-31T22:05:26Z</dcterms:created>
  <dcterms:modified xsi:type="dcterms:W3CDTF">2020-09-24T16:59:46Z</dcterms:modified>
</cp:coreProperties>
</file>